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371" r:id="rId5"/>
    <pivotCache cacheId="37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3" i="1"/>
  <c r="BB10" i="1"/>
  <c r="BB11" i="1"/>
  <c r="BB12" i="1"/>
  <c r="BB14" i="1"/>
  <c r="BB15" i="1"/>
  <c r="BB16" i="1"/>
  <c r="BB17" i="1"/>
  <c r="BB18" i="1"/>
  <c r="BB20" i="1"/>
  <c r="BB19" i="1"/>
  <c r="BA8" i="1"/>
  <c r="BA9" i="1"/>
  <c r="BA13" i="1"/>
  <c r="BA10" i="1"/>
  <c r="BA11" i="1"/>
  <c r="BA12" i="1"/>
  <c r="BA14" i="1"/>
  <c r="BA15" i="1"/>
  <c r="BA16" i="1"/>
  <c r="BA17" i="1"/>
  <c r="BA18" i="1"/>
  <c r="BA20" i="1"/>
  <c r="BA19" i="1"/>
  <c r="A2" i="3" l="1"/>
  <c r="BC19" i="1"/>
  <c r="AY19" i="1"/>
  <c r="AU19" i="1"/>
  <c r="AV19" i="1" s="1"/>
  <c r="AK19" i="1"/>
  <c r="W19" i="1"/>
  <c r="Q19" i="1"/>
  <c r="AL19" i="1" s="1"/>
  <c r="BC20" i="1"/>
  <c r="AY20" i="1"/>
  <c r="AU20" i="1"/>
  <c r="AV20" i="1" s="1"/>
  <c r="AK20" i="1"/>
  <c r="W20" i="1"/>
  <c r="Q20" i="1"/>
  <c r="AL20" i="1" s="1"/>
  <c r="BC18" i="1"/>
  <c r="AY18" i="1"/>
  <c r="AU18" i="1"/>
  <c r="AV18" i="1" s="1"/>
  <c r="AL18" i="1"/>
  <c r="AK18" i="1"/>
  <c r="W18" i="1"/>
  <c r="Q18" i="1"/>
  <c r="BC17" i="1"/>
  <c r="AY17" i="1"/>
  <c r="AU17" i="1"/>
  <c r="AV17" i="1" s="1"/>
  <c r="AL17" i="1"/>
  <c r="AK17" i="1"/>
  <c r="W17" i="1"/>
  <c r="Q17" i="1"/>
  <c r="BC16" i="1"/>
  <c r="AY16" i="1"/>
  <c r="AU16" i="1"/>
  <c r="AV16" i="1" s="1"/>
  <c r="AL16" i="1"/>
  <c r="AK16" i="1"/>
  <c r="W16" i="1"/>
  <c r="Q16" i="1"/>
  <c r="BC15" i="1"/>
  <c r="AY15" i="1"/>
  <c r="AU15" i="1"/>
  <c r="AV15" i="1" s="1"/>
  <c r="AL15" i="1"/>
  <c r="AK15" i="1"/>
  <c r="W15" i="1"/>
  <c r="Q15" i="1"/>
  <c r="BC14" i="1"/>
  <c r="AY14" i="1"/>
  <c r="AU14" i="1"/>
  <c r="AV14" i="1" s="1"/>
  <c r="AL14" i="1"/>
  <c r="AK14" i="1"/>
  <c r="W14" i="1"/>
  <c r="Q14" i="1"/>
  <c r="BC12" i="1"/>
  <c r="AY12" i="1"/>
  <c r="AU12" i="1"/>
  <c r="AV12" i="1" s="1"/>
  <c r="AL12" i="1"/>
  <c r="AK12" i="1"/>
  <c r="Q12" i="1"/>
  <c r="W12" i="1" s="1"/>
  <c r="BC11" i="1"/>
  <c r="AY11" i="1"/>
  <c r="AU11" i="1"/>
  <c r="AV11" i="1" s="1"/>
  <c r="AL11" i="1"/>
  <c r="AK11" i="1"/>
  <c r="Q11" i="1"/>
  <c r="W11" i="1" s="1"/>
  <c r="BC10" i="1"/>
  <c r="AY10" i="1"/>
  <c r="AU10" i="1"/>
  <c r="AV10" i="1" s="1"/>
  <c r="AL10" i="1"/>
  <c r="AK10" i="1"/>
  <c r="Q10" i="1"/>
  <c r="W10" i="1" s="1"/>
  <c r="BC13" i="1"/>
  <c r="AY13" i="1"/>
  <c r="AU13" i="1"/>
  <c r="AV13" i="1" s="1"/>
  <c r="AL13" i="1"/>
  <c r="AK13" i="1"/>
  <c r="Q13" i="1"/>
  <c r="W13" i="1" s="1"/>
  <c r="BC9" i="1"/>
  <c r="AY9" i="1"/>
  <c r="AU9" i="1"/>
  <c r="AV9" i="1" s="1"/>
  <c r="AL9" i="1"/>
  <c r="AK9" i="1"/>
  <c r="W9" i="1"/>
  <c r="Q9" i="1"/>
  <c r="BC8" i="1"/>
  <c r="AY8" i="1"/>
  <c r="AU8" i="1"/>
  <c r="AV8" i="1" s="1"/>
  <c r="AL8" i="1"/>
  <c r="AK8" i="1"/>
  <c r="W8" i="1"/>
  <c r="Q8" i="1"/>
</calcChain>
</file>

<file path=xl/sharedStrings.xml><?xml version="1.0" encoding="utf-8"?>
<sst xmlns="http://schemas.openxmlformats.org/spreadsheetml/2006/main" count="627" uniqueCount="475">
  <si>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</si>
  <si>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</si>
  <si>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</si>
  <si>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</si>
  <si>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</si>
  <si>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</si>
  <si>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</si>
  <si>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</si>
  <si>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</si>
  <si>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</si>
  <si>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</si>
  <si>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</si>
  <si>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</si>
  <si>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</si>
  <si>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</si>
  <si>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</si>
  <si>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</si>
  <si>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</si>
  <si>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</si>
  <si>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</si>
  <si>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</si>
  <si>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</si>
  <si>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</si>
  <si>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</si>
  <si>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</si>
  <si>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</si>
  <si>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</si>
  <si>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</si>
  <si>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</si>
  <si>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</si>
  <si>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</si>
  <si>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</si>
  <si>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</si>
  <si>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</si>
  <si>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</si>
  <si>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</si>
  <si>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</si>
  <si>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</si>
  <si>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</si>
  <si>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</si>
  <si>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</si>
  <si>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</si>
  <si>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</si>
  <si>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</si>
  <si>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</si>
  <si>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</si>
  <si>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</si>
  <si>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</si>
  <si>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</si>
  <si>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</si>
  <si>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</si>
  <si>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</si>
  <si>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</si>
  <si>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</si>
  <si>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</si>
  <si>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</si>
  <si>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</si>
  <si>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</si>
  <si>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Jūratė Garnelienė</t>
  </si>
  <si>
    <t>garneliene@gmail.com</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</si>
  <si>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</si>
  <si>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</si>
  <si>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</si>
  <si>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</si>
  <si>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</si>
  <si>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</si>
  <si>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</si>
  <si>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</si>
  <si>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</si>
  <si>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</si>
  <si>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</si>
  <si>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</si>
  <si>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</si>
  <si>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</si>
  <si>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</si>
  <si>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</si>
  <si>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</si>
  <si>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</si>
  <si>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</si>
  <si>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</si>
  <si>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</si>
  <si>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</si>
  <si>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</si>
  <si>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</si>
  <si>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</si>
  <si>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</si>
  <si>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</si>
  <si>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</si>
  <si>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</si>
  <si>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</si>
  <si>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</si>
  <si>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</si>
  <si>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</si>
  <si>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</si>
  <si>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</si>
  <si>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</si>
  <si>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</si>
  <si>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</si>
  <si>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</si>
  <si>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Rokiškio kultūros centro moterų choras</t>
  </si>
  <si>
    <t>Giedra Markevičienė</t>
  </si>
  <si>
    <t>8 685 11653</t>
  </si>
  <si>
    <t>giedramark@gmail.com</t>
  </si>
  <si>
    <t>Rokiškio Rudolfo Lymano muzikos mokyklos jaunių choras "Re do"</t>
  </si>
  <si>
    <t xml:space="preserve">Reda Kazlauskienė </t>
  </si>
  <si>
    <t>redakaz@gmail.com</t>
  </si>
  <si>
    <t>Rokiškio kultūros centro folkloro ansamblis GASTAUTA</t>
  </si>
  <si>
    <t>Nida Lungienė, Giedrius Viduolis</t>
  </si>
  <si>
    <t>Nida Lungienė</t>
  </si>
  <si>
    <t>8 698 34039</t>
  </si>
  <si>
    <t xml:space="preserve">nidalung@gmail.com  </t>
  </si>
  <si>
    <t>Rokiškio kultūros centro folkloro ansamblis SAULALA</t>
  </si>
  <si>
    <t>Dalia Deksnienė, Eugenijus Deksnys</t>
  </si>
  <si>
    <t>Dalia Deksnienė</t>
  </si>
  <si>
    <t xml:space="preserve">e.d.deksniai@gmail.com </t>
  </si>
  <si>
    <t>Rokiškio kultūros centro vaikų folkloro ansamblis BITULA</t>
  </si>
  <si>
    <t>Rokiškio r. Pandėlio UDC kultūrinės veiklos skyriaus folkloro ansamblis</t>
  </si>
  <si>
    <t>Jūratė Bagužienė</t>
  </si>
  <si>
    <t>8(651)25115</t>
  </si>
  <si>
    <t>j.baguziene@gmail.com</t>
  </si>
  <si>
    <t>Rokiškio Rudolfo Lymano muzikos mokyklos kanklininkių ansamblis</t>
  </si>
  <si>
    <t xml:space="preserve">Deimantė Baranauskienė, Emilija Repšienė </t>
  </si>
  <si>
    <t>Deimantė Baranauskienė, Emilija Repšienė</t>
  </si>
  <si>
    <t>8 - 682 11035</t>
  </si>
  <si>
    <t>deimanteba@gmail.com</t>
  </si>
  <si>
    <t>Rokiškio Rudolfo Lymano muzikos mokyklos kanklininkių ansamblis "Kanklininkės"</t>
  </si>
  <si>
    <t>Deimantė Baranauskienė</t>
  </si>
  <si>
    <t>8 682 11035</t>
  </si>
  <si>
    <t>Rokiškio Rudolfo Lymano muzikos mokyklos kanklininkių ansamblis "Radastėlė"</t>
  </si>
  <si>
    <t>Emilija Repšienė</t>
  </si>
  <si>
    <t xml:space="preserve"> 8 615 37293</t>
  </si>
  <si>
    <t>miliute@super.lt</t>
  </si>
  <si>
    <t>Rokiškio choreografinė mokyklos liaudiškų šokių ansamblis "Nemunėlis"</t>
  </si>
  <si>
    <t xml:space="preserve"> Meno vadovas Arūnas Skardžius, choreografai - Rima Bielovienė , Aušra Čepulienė.</t>
  </si>
  <si>
    <t>Arūnas Skardžius</t>
  </si>
  <si>
    <t>askardzius@gmail.com</t>
  </si>
  <si>
    <t>Rokiškio kultūros centro liaudies teatras</t>
  </si>
  <si>
    <t xml:space="preserve"> Eligijus Daugnora,  Neringa Danienė</t>
  </si>
  <si>
    <t>Eligijus Daugnora</t>
  </si>
  <si>
    <t>rokiskio.teatras@gmail.com</t>
  </si>
  <si>
    <t>Rokiškio r. Bajorų kaimo lėlių teatras ČIZ</t>
  </si>
  <si>
    <t>Nijolė Čirūnienė</t>
  </si>
  <si>
    <t>CIZ@info.lt</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</si>
  <si>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</si>
  <si>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</si>
  <si>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</si>
  <si>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</si>
  <si>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</si>
  <si>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</si>
  <si>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</si>
  <si>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</si>
  <si>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</si>
  <si>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</si>
  <si>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</si>
  <si>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</si>
  <si>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</si>
  <si>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</si>
  <si>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</si>
  <si>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</si>
  <si>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</si>
  <si>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</si>
  <si>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</si>
  <si>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</si>
  <si>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</si>
  <si>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</si>
  <si>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</si>
  <si>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Rokiškio choreografinė mokyklos liaudiškos muzikos kapela "Bučkis"</t>
  </si>
  <si>
    <t>Algis Bagdonas</t>
  </si>
  <si>
    <t>choreografijarok@zebra.lt</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</si>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</sst>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1103125002"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1103587964" createdVersion="6" refreshedVersion="6" minRefreshableVersion="3" recordCount="13">
  <cacheSource type="worksheet">
    <worksheetSource name="kolektyvai"/>
  </cacheSource>
  <cacheFields count="55">
    <cacheField name="Nr" numFmtId="0">
      <sharedItems containsSemiMixedTypes="0" containsString="0" containsNumber="1" containsInteger="1" minValue="880" maxValue="892"/>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Mėgėjų teatras"/>
        <m u="1"/>
        <s v="Šiuolaikinių šokių grupė" u="1"/>
        <s v="Liaudies instrumentų orkestras" u="1"/>
        <s v="Vokalinis ansamblis" u="1"/>
        <s v="Dainų ir šokių ansamblis" u="1"/>
        <s v="Pučiamųjų orkestras ir choreografinė grupė"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2" maxValue="34"/>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3" maxValue="37"/>
    </cacheField>
    <cacheField name="Vadovo_vardas" numFmtId="49">
      <sharedItems/>
    </cacheField>
    <cacheField name="Vadovo_pareigos" numFmtId="49">
      <sharedItems/>
    </cacheField>
    <cacheField name="Vadovo_telefonas" numFmtId="49">
      <sharedItems containsMixedTypes="1" containsNumber="1" containsInteger="1" minValue="861421840" maxValue="868240098"/>
    </cacheField>
    <cacheField name="Vadovo_el_paštas" numFmtId="49">
      <sharedItems/>
    </cacheField>
    <cacheField name="Kiti_vadovai" numFmtId="49">
      <sharedItems containsBlank="1"/>
    </cacheField>
    <cacheField name="folkloro_diena" numFmtId="1">
      <sharedItems containsMixedTypes="1" containsNumber="1" containsInteger="1" minValue="17" maxValue="30"/>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3" maxValue="22"/>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3">
  <r>
    <n v="880"/>
    <m/>
    <s v="Lietuva"/>
    <s v="Rokiškio r."/>
    <s v="Rokiškio kultūros centro moterų choras"/>
    <x v="0"/>
    <s v="moterų choras"/>
    <x v="0"/>
    <s v="I"/>
    <m/>
    <m/>
    <m/>
    <m/>
    <n v="20"/>
    <n v="1"/>
    <m/>
    <n v="21"/>
    <s v="Giedra Markevičienė"/>
    <s v="Kolektyvo vadovas"/>
    <s v="8 685 11653"/>
    <s v="giedramark@gmail.com"/>
    <m/>
    <s v=""/>
    <m/>
    <m/>
    <m/>
    <m/>
    <m/>
    <m/>
    <m/>
    <m/>
    <m/>
    <m/>
    <m/>
    <m/>
    <m/>
    <s v=""/>
    <s v=""/>
    <m/>
    <m/>
    <m/>
    <m/>
    <m/>
    <m/>
    <m/>
    <m/>
    <s v=""/>
    <s v=""/>
    <m/>
    <m/>
    <s v=""/>
    <m/>
    <s v=""/>
    <s v=""/>
    <s v=""/>
  </r>
  <r>
    <n v="881"/>
    <m/>
    <s v="Lietuva"/>
    <s v="Rokiškio r."/>
    <s v="Rokiškio Rudolfo Lymano muzikos mokyklos jaunių choras &quot;Re do&quot;"/>
    <x v="0"/>
    <s v="jaunių choras"/>
    <x v="1"/>
    <s v="II"/>
    <m/>
    <m/>
    <m/>
    <m/>
    <n v="30"/>
    <n v="1"/>
    <m/>
    <n v="31"/>
    <s v="Reda Kazlauskienė "/>
    <s v="Kolektyvo vadovas"/>
    <n v="861421840"/>
    <s v="redakaz@gmail.com"/>
    <m/>
    <s v=""/>
    <m/>
    <m/>
    <m/>
    <m/>
    <m/>
    <m/>
    <m/>
    <m/>
    <m/>
    <m/>
    <m/>
    <m/>
    <m/>
    <s v=""/>
    <s v=""/>
    <m/>
    <m/>
    <m/>
    <m/>
    <m/>
    <m/>
    <m/>
    <m/>
    <s v=""/>
    <s v=""/>
    <m/>
    <m/>
    <s v=""/>
    <m/>
    <s v=""/>
    <s v=""/>
    <s v=""/>
  </r>
  <r>
    <n v="882"/>
    <m/>
    <s v="Lietuva"/>
    <s v="Rokiškio r."/>
    <s v="Rokiškio kultūros centro folkloro ansamblis GASTAUTA"/>
    <x v="1"/>
    <s v=""/>
    <x v="0"/>
    <m/>
    <m/>
    <m/>
    <m/>
    <m/>
    <n v="23"/>
    <n v="2"/>
    <m/>
    <n v="25"/>
    <s v="Nida Lungienė"/>
    <s v="Kolektyvo vadovas"/>
    <s v="8 698 34039"/>
    <s v="nidalung@gmail.com  "/>
    <s v="Nida Lungienė, Giedrius Viduolis"/>
    <n v="25"/>
    <m/>
    <m/>
    <m/>
    <m/>
    <m/>
    <m/>
    <m/>
    <m/>
    <m/>
    <m/>
    <m/>
    <m/>
    <m/>
    <s v=""/>
    <s v=""/>
    <m/>
    <m/>
    <m/>
    <m/>
    <m/>
    <m/>
    <m/>
    <m/>
    <s v=""/>
    <s v=""/>
    <m/>
    <m/>
    <s v=""/>
    <m/>
    <s v=""/>
    <s v=""/>
    <s v=""/>
  </r>
  <r>
    <n v="883"/>
    <m/>
    <s v="Lietuva"/>
    <s v="Rokiškio r."/>
    <s v="Rokiškio kultūros centro folkloro ansamblis SAULALA"/>
    <x v="1"/>
    <s v=""/>
    <x v="0"/>
    <m/>
    <m/>
    <m/>
    <m/>
    <m/>
    <n v="28"/>
    <n v="2"/>
    <m/>
    <n v="30"/>
    <s v="Dalia Deksnienė"/>
    <s v="Kolektyvo vadovas"/>
    <n v="861537327"/>
    <s v="e.d.deksniai@gmail.com "/>
    <s v="Dalia Deksnienė, Eugenijus Deksnys"/>
    <n v="30"/>
    <m/>
    <m/>
    <m/>
    <m/>
    <m/>
    <m/>
    <m/>
    <m/>
    <m/>
    <m/>
    <m/>
    <m/>
    <m/>
    <s v=""/>
    <s v=""/>
    <m/>
    <m/>
    <m/>
    <m/>
    <m/>
    <m/>
    <m/>
    <m/>
    <s v=""/>
    <s v=""/>
    <m/>
    <m/>
    <s v=""/>
    <m/>
    <s v=""/>
    <s v=""/>
    <s v=""/>
  </r>
  <r>
    <n v="884"/>
    <m/>
    <s v="Lietuva"/>
    <s v="Rokiškio r."/>
    <s v="Rokiškio kultūros centro vaikų folkloro ansamblis BITULA"/>
    <x v="1"/>
    <s v=""/>
    <x v="1"/>
    <m/>
    <m/>
    <m/>
    <m/>
    <m/>
    <n v="16"/>
    <n v="1"/>
    <m/>
    <n v="17"/>
    <s v="Jūratė Garnelienė"/>
    <s v="Kolektyvo vadovas"/>
    <n v="868240098"/>
    <s v="garneliene@gmail.com"/>
    <m/>
    <n v="17"/>
    <m/>
    <m/>
    <m/>
    <m/>
    <m/>
    <m/>
    <m/>
    <m/>
    <m/>
    <m/>
    <m/>
    <m/>
    <m/>
    <s v=""/>
    <s v=""/>
    <m/>
    <m/>
    <m/>
    <m/>
    <m/>
    <m/>
    <m/>
    <m/>
    <s v=""/>
    <s v=""/>
    <m/>
    <m/>
    <s v=""/>
    <m/>
    <s v=""/>
    <s v=""/>
    <s v=""/>
  </r>
  <r>
    <n v="885"/>
    <m/>
    <s v="Lietuva"/>
    <s v="Rokiškio r."/>
    <s v="Rokiškio r. Pandėlio UDC kultūrinės veiklos skyriaus folkloro ansamblis"/>
    <x v="1"/>
    <s v=""/>
    <x v="2"/>
    <m/>
    <m/>
    <m/>
    <m/>
    <m/>
    <n v="27"/>
    <n v="1"/>
    <m/>
    <n v="28"/>
    <s v="Jūratė Bagužienė"/>
    <s v="Kolektyvo vadovas"/>
    <s v="8(651)25115"/>
    <s v="j.baguziene@gmail.com"/>
    <m/>
    <n v="28"/>
    <m/>
    <m/>
    <m/>
    <m/>
    <m/>
    <m/>
    <m/>
    <m/>
    <m/>
    <m/>
    <m/>
    <m/>
    <m/>
    <s v=""/>
    <s v=""/>
    <m/>
    <m/>
    <m/>
    <m/>
    <m/>
    <m/>
    <m/>
    <m/>
    <s v=""/>
    <s v=""/>
    <m/>
    <m/>
    <s v=""/>
    <m/>
    <s v=""/>
    <s v=""/>
    <s v=""/>
  </r>
  <r>
    <n v="886"/>
    <m/>
    <s v="Lietuva"/>
    <s v="Rokiškio r."/>
    <s v="Rokiškio Rudolfo Lymano muzikos mokyklos kanklininkių ansamblis"/>
    <x v="2"/>
    <s v="kanklių ansamblis"/>
    <x v="1"/>
    <m/>
    <m/>
    <m/>
    <m/>
    <m/>
    <n v="8"/>
    <n v="2"/>
    <m/>
    <n v="10"/>
    <s v="Deimantė Baranauskienė, Emilija Repšienė"/>
    <s v="Kolektyvo vadovas"/>
    <s v="8 - 682 11035"/>
    <s v="deimanteba@gmail.com"/>
    <s v="Deimantė Baranauskienė, Emilija Repšienė "/>
    <s v=""/>
    <m/>
    <m/>
    <m/>
    <m/>
    <m/>
    <m/>
    <m/>
    <m/>
    <m/>
    <m/>
    <m/>
    <m/>
    <m/>
    <s v=""/>
    <s v=""/>
    <m/>
    <m/>
    <m/>
    <m/>
    <m/>
    <m/>
    <m/>
    <m/>
    <s v=""/>
    <s v=""/>
    <m/>
    <m/>
    <s v=""/>
    <m/>
    <s v=""/>
    <s v=""/>
    <s v=""/>
  </r>
  <r>
    <n v="887"/>
    <m/>
    <s v="Lietuva"/>
    <s v="Rokiškio r."/>
    <s v="Rokiškio Rudolfo Lymano muzikos mokyklos kanklininkių ansamblis &quot;Kanklininkės&quot;"/>
    <x v="2"/>
    <s v="tradicinių kanklių ansamblis"/>
    <x v="1"/>
    <m/>
    <m/>
    <m/>
    <m/>
    <m/>
    <n v="8"/>
    <n v="1"/>
    <m/>
    <n v="9"/>
    <s v="Deimantė Baranauskienė"/>
    <s v="Kolektyvo vadovas"/>
    <s v="8 682 11035"/>
    <s v="deimanteba@gmail.com"/>
    <m/>
    <s v=""/>
    <m/>
    <m/>
    <m/>
    <m/>
    <m/>
    <m/>
    <m/>
    <m/>
    <m/>
    <m/>
    <m/>
    <m/>
    <m/>
    <s v=""/>
    <s v=""/>
    <m/>
    <m/>
    <m/>
    <m/>
    <m/>
    <m/>
    <m/>
    <m/>
    <s v=""/>
    <s v=""/>
    <m/>
    <m/>
    <s v=""/>
    <m/>
    <s v=""/>
    <s v=""/>
    <s v=""/>
  </r>
  <r>
    <n v="888"/>
    <m/>
    <s v="Lietuva"/>
    <s v="Rokiškio r."/>
    <s v="Rokiškio Rudolfo Lymano muzikos mokyklos kanklininkių ansamblis &quot;Radastėlė&quot;"/>
    <x v="2"/>
    <s v="tradicinių kanklių ansamblis"/>
    <x v="1"/>
    <m/>
    <m/>
    <m/>
    <m/>
    <m/>
    <n v="6"/>
    <n v="1"/>
    <m/>
    <n v="7"/>
    <s v="Emilija Repšienė"/>
    <s v="Kolektyvo vadovas"/>
    <s v=" 8 615 37293"/>
    <s v="miliute@super.lt"/>
    <m/>
    <s v=""/>
    <m/>
    <m/>
    <m/>
    <m/>
    <m/>
    <m/>
    <m/>
    <m/>
    <m/>
    <m/>
    <m/>
    <m/>
    <m/>
    <s v=""/>
    <s v=""/>
    <m/>
    <m/>
    <m/>
    <m/>
    <m/>
    <m/>
    <m/>
    <m/>
    <s v=""/>
    <s v=""/>
    <m/>
    <m/>
    <s v=""/>
    <m/>
    <s v=""/>
    <s v=""/>
    <s v=""/>
  </r>
  <r>
    <n v="889"/>
    <m/>
    <s v="Lietuva"/>
    <s v="Rokiškio r."/>
    <s v="Rokiškio choreografinė mokyklos liaudiškos muzikos kapela &quot;Bučkis&quot;"/>
    <x v="3"/>
    <s v=""/>
    <x v="0"/>
    <n v="0"/>
    <m/>
    <m/>
    <m/>
    <m/>
    <n v="7"/>
    <n v="1"/>
    <m/>
    <n v="8"/>
    <s v="Algis Bagdonas"/>
    <s v="Kolektyvo vadovas"/>
    <n v="861448374"/>
    <s v="choreografijarok@zebra.lt"/>
    <m/>
    <s v=""/>
    <m/>
    <m/>
    <m/>
    <m/>
    <m/>
    <m/>
    <m/>
    <m/>
    <m/>
    <m/>
    <m/>
    <m/>
    <m/>
    <s v=""/>
    <s v=""/>
    <m/>
    <m/>
    <m/>
    <m/>
    <m/>
    <m/>
    <m/>
    <m/>
    <s v=""/>
    <s v=""/>
    <m/>
    <m/>
    <s v=""/>
    <m/>
    <s v=""/>
    <s v=""/>
    <s v=""/>
  </r>
  <r>
    <n v="890"/>
    <m/>
    <s v="Lietuva"/>
    <s v="Rokiškio r."/>
    <s v="Rokiškio choreografinė mokyklos liaudiškų šokių ansamblis &quot;Nemunėlis&quot;"/>
    <x v="4"/>
    <s v=""/>
    <x v="1"/>
    <m/>
    <m/>
    <m/>
    <m/>
    <m/>
    <n v="34"/>
    <n v="3"/>
    <m/>
    <n v="37"/>
    <s v="Arūnas Skardžius"/>
    <s v="Kolektyvo vadovas"/>
    <n v="861448374"/>
    <s v="askardzius@gmail.com"/>
    <s v=" Meno vadovas Arūnas Skardžius, choreografai - Rima Bielovienė , Aušra Čepulienė."/>
    <s v=""/>
    <m/>
    <m/>
    <m/>
    <m/>
    <m/>
    <m/>
    <m/>
    <m/>
    <m/>
    <m/>
    <m/>
    <m/>
    <m/>
    <s v=""/>
    <s v=""/>
    <m/>
    <m/>
    <m/>
    <m/>
    <m/>
    <m/>
    <m/>
    <m/>
    <s v=""/>
    <s v=""/>
    <m/>
    <m/>
    <s v=""/>
    <m/>
    <s v=""/>
    <s v=""/>
    <s v=""/>
  </r>
  <r>
    <n v="891"/>
    <m/>
    <s v="Lietuva"/>
    <s v="Rokiškio r."/>
    <s v="Rokiškio kultūros centro liaudies teatras"/>
    <x v="5"/>
    <s v="suaugusiųjų teatras"/>
    <x v="0"/>
    <s v="I"/>
    <m/>
    <m/>
    <m/>
    <m/>
    <n v="20"/>
    <n v="2"/>
    <m/>
    <n v="22"/>
    <s v="Eligijus Daugnora"/>
    <s v="Kolektyvo vadovas"/>
    <n v="861569137"/>
    <s v="rokiskio.teatras@gmail.com"/>
    <s v=" Eligijus Daugnora,  Neringa Danienė"/>
    <s v=""/>
    <m/>
    <m/>
    <m/>
    <m/>
    <m/>
    <m/>
    <m/>
    <m/>
    <m/>
    <m/>
    <m/>
    <m/>
    <m/>
    <s v=""/>
    <n v="22"/>
    <m/>
    <m/>
    <m/>
    <m/>
    <m/>
    <m/>
    <m/>
    <m/>
    <s v=""/>
    <s v=""/>
    <m/>
    <m/>
    <s v=""/>
    <m/>
    <s v=""/>
    <s v=""/>
    <s v=""/>
  </r>
  <r>
    <n v="892"/>
    <m/>
    <s v="Lietuva"/>
    <s v="Rokiškio r."/>
    <s v="Rokiškio r. Bajorų kaimo lėlių teatras ČIZ"/>
    <x v="5"/>
    <s v="lėlių teatras"/>
    <x v="0"/>
    <s v="I"/>
    <m/>
    <m/>
    <m/>
    <m/>
    <n v="2"/>
    <n v="1"/>
    <m/>
    <n v="3"/>
    <s v="Nijolė Čirūnienė"/>
    <s v="Kolektyvo vadovas"/>
    <n v="867809732"/>
    <s v="CIZ@info.lt"/>
    <m/>
    <s v=""/>
    <m/>
    <m/>
    <m/>
    <m/>
    <m/>
    <m/>
    <m/>
    <m/>
    <m/>
    <m/>
    <m/>
    <m/>
    <m/>
    <s v=""/>
    <n v="3"/>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375"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37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37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0"/>
        <item x="1"/>
        <item x="2"/>
        <item m="1" x="8"/>
        <item x="3"/>
        <item x="4"/>
        <item x="5"/>
        <item m="1" x="11"/>
        <item m="1" x="7"/>
        <item m="1" x="9"/>
        <item m="1" x="6"/>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37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20" totalsRowShown="0" headerRowDxfId="155" dataDxfId="153" totalsRowDxfId="151" headerRowBorderDxfId="154" tableBorderDxfId="152" totalsRowBorderDxfId="150">
  <autoFilter ref="A7:BC20"/>
  <sortState ref="A8:BC20">
    <sortCondition ref="D7:D20"/>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98</v>
      </c>
      <c r="F1" s="158" t="s">
        <v>415</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309</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342</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311</v>
      </c>
      <c r="F4" s="28">
        <v>4</v>
      </c>
      <c r="G4" s="28">
        <v>5</v>
      </c>
      <c r="H4" s="28">
        <v>6</v>
      </c>
      <c r="I4" s="28">
        <v>7</v>
      </c>
      <c r="J4" s="30"/>
      <c r="K4" s="30"/>
      <c r="L4" s="30"/>
      <c r="M4" s="28">
        <v>8</v>
      </c>
      <c r="N4" s="47">
        <v>9</v>
      </c>
      <c r="O4" s="47">
        <v>10</v>
      </c>
      <c r="P4" s="48"/>
      <c r="Q4" s="49">
        <v>11</v>
      </c>
      <c r="R4" s="64" t="s">
        <v>314</v>
      </c>
      <c r="S4" s="64" t="s">
        <v>315</v>
      </c>
      <c r="T4" s="64" t="s">
        <v>316</v>
      </c>
      <c r="U4" s="64" t="s">
        <v>317</v>
      </c>
      <c r="V4" s="64" t="s">
        <v>318</v>
      </c>
      <c r="W4" s="54">
        <v>14</v>
      </c>
      <c r="X4" s="62">
        <v>15</v>
      </c>
      <c r="Y4" s="55">
        <v>16</v>
      </c>
      <c r="Z4" s="47" t="s">
        <v>320</v>
      </c>
      <c r="AA4" s="47" t="s">
        <v>321</v>
      </c>
      <c r="AB4" s="47" t="s">
        <v>322</v>
      </c>
      <c r="AC4" s="47" t="s">
        <v>323</v>
      </c>
      <c r="AD4" s="47" t="s">
        <v>324</v>
      </c>
      <c r="AE4" s="47" t="s">
        <v>325</v>
      </c>
      <c r="AF4" s="47" t="s">
        <v>326</v>
      </c>
      <c r="AG4" s="47" t="s">
        <v>327</v>
      </c>
      <c r="AH4" s="47" t="s">
        <v>328</v>
      </c>
      <c r="AI4" s="47" t="s">
        <v>329</v>
      </c>
      <c r="AJ4" s="47" t="s">
        <v>330</v>
      </c>
      <c r="AK4" s="60">
        <v>17</v>
      </c>
      <c r="AL4" s="54">
        <v>18</v>
      </c>
      <c r="AM4" s="47" t="s">
        <v>332</v>
      </c>
      <c r="AN4" s="47" t="s">
        <v>333</v>
      </c>
      <c r="AO4" s="47" t="s">
        <v>334</v>
      </c>
      <c r="AP4" s="47" t="s">
        <v>335</v>
      </c>
      <c r="AQ4" s="47" t="s">
        <v>336</v>
      </c>
      <c r="AR4" s="47" t="s">
        <v>337</v>
      </c>
      <c r="AS4" s="47" t="s">
        <v>338</v>
      </c>
      <c r="AT4" s="47" t="s">
        <v>339</v>
      </c>
      <c r="AU4" s="47" t="s">
        <v>340</v>
      </c>
      <c r="AV4" s="63">
        <v>19</v>
      </c>
      <c r="AW4" s="47" t="s">
        <v>280</v>
      </c>
      <c r="AX4" s="47" t="s">
        <v>281</v>
      </c>
      <c r="AY4" s="56">
        <v>20</v>
      </c>
      <c r="AZ4" s="47" t="s">
        <v>282</v>
      </c>
      <c r="BA4" s="47" t="s">
        <v>283</v>
      </c>
      <c r="BB4" s="47" t="s">
        <v>341</v>
      </c>
      <c r="BC4" s="60">
        <v>21</v>
      </c>
      <c r="BD4" s="29"/>
    </row>
    <row r="5" spans="1:61" s="3" customFormat="1" ht="39" customHeight="1" x14ac:dyDescent="0.25">
      <c r="A5" s="160" t="s">
        <v>0</v>
      </c>
      <c r="B5" s="26"/>
      <c r="C5" s="27"/>
      <c r="D5" s="159" t="s">
        <v>3</v>
      </c>
      <c r="E5" s="161" t="s">
        <v>310</v>
      </c>
      <c r="F5" s="159" t="s">
        <v>2</v>
      </c>
      <c r="G5" s="159" t="s">
        <v>256</v>
      </c>
      <c r="H5" s="159" t="s">
        <v>7</v>
      </c>
      <c r="I5" s="160" t="s">
        <v>163</v>
      </c>
      <c r="J5" s="42"/>
      <c r="K5" s="42"/>
      <c r="L5" s="42"/>
      <c r="M5" s="160" t="s">
        <v>6</v>
      </c>
      <c r="N5" s="169" t="s">
        <v>308</v>
      </c>
      <c r="O5" s="169" t="s">
        <v>8</v>
      </c>
      <c r="P5" s="171" t="s">
        <v>9</v>
      </c>
      <c r="Q5" s="170" t="s">
        <v>305</v>
      </c>
      <c r="R5" s="161" t="s">
        <v>319</v>
      </c>
      <c r="S5" s="161"/>
      <c r="T5" s="161"/>
      <c r="U5" s="161"/>
      <c r="V5" s="161" t="s">
        <v>474</v>
      </c>
      <c r="W5" s="164" t="s">
        <v>438</v>
      </c>
      <c r="X5" s="172" t="s">
        <v>437</v>
      </c>
      <c r="Y5" s="168" t="s">
        <v>434</v>
      </c>
      <c r="Z5" s="162" t="s">
        <v>344</v>
      </c>
      <c r="AA5" s="162"/>
      <c r="AB5" s="162"/>
      <c r="AC5" s="162"/>
      <c r="AD5" s="162"/>
      <c r="AE5" s="162"/>
      <c r="AF5" s="162"/>
      <c r="AG5" s="162"/>
      <c r="AH5" s="162"/>
      <c r="AI5" s="162"/>
      <c r="AJ5" s="162"/>
      <c r="AK5" s="163" t="s">
        <v>436</v>
      </c>
      <c r="AL5" s="164" t="s">
        <v>435</v>
      </c>
      <c r="AM5" s="155" t="s">
        <v>343</v>
      </c>
      <c r="AN5" s="155"/>
      <c r="AO5" s="155"/>
      <c r="AP5" s="155"/>
      <c r="AQ5" s="155"/>
      <c r="AR5" s="155"/>
      <c r="AS5" s="155"/>
      <c r="AT5" s="155"/>
      <c r="AU5" s="84"/>
      <c r="AV5" s="165" t="s">
        <v>12</v>
      </c>
      <c r="AW5" s="157" t="s">
        <v>439</v>
      </c>
      <c r="AX5" s="157"/>
      <c r="AY5" s="156" t="s">
        <v>11</v>
      </c>
      <c r="AZ5" s="162" t="s">
        <v>440</v>
      </c>
      <c r="BA5" s="162"/>
      <c r="BB5" s="162"/>
      <c r="BC5" s="163" t="s">
        <v>13</v>
      </c>
      <c r="BD5" s="29"/>
    </row>
    <row r="6" spans="1:61" s="1" customFormat="1" ht="70.5" customHeight="1" x14ac:dyDescent="0.25">
      <c r="A6" s="160"/>
      <c r="B6" s="43" t="s">
        <v>1</v>
      </c>
      <c r="C6" s="21" t="s">
        <v>252</v>
      </c>
      <c r="D6" s="159"/>
      <c r="E6" s="161"/>
      <c r="F6" s="159"/>
      <c r="G6" s="159"/>
      <c r="H6" s="159"/>
      <c r="I6" s="160"/>
      <c r="J6" s="43" t="s">
        <v>253</v>
      </c>
      <c r="K6" s="43" t="s">
        <v>4</v>
      </c>
      <c r="L6" s="43" t="s">
        <v>5</v>
      </c>
      <c r="M6" s="160"/>
      <c r="N6" s="169"/>
      <c r="O6" s="169"/>
      <c r="P6" s="171"/>
      <c r="Q6" s="170"/>
      <c r="R6" s="44" t="s">
        <v>14</v>
      </c>
      <c r="S6" s="44" t="s">
        <v>257</v>
      </c>
      <c r="T6" s="44" t="s">
        <v>15</v>
      </c>
      <c r="U6" s="44" t="s">
        <v>16</v>
      </c>
      <c r="V6" s="161"/>
      <c r="W6" s="164"/>
      <c r="X6" s="172"/>
      <c r="Y6" s="168"/>
      <c r="Z6" s="57" t="s">
        <v>26</v>
      </c>
      <c r="AA6" s="57" t="s">
        <v>27</v>
      </c>
      <c r="AB6" s="57" t="s">
        <v>259</v>
      </c>
      <c r="AC6" s="57" t="s">
        <v>28</v>
      </c>
      <c r="AD6" s="57" t="s">
        <v>29</v>
      </c>
      <c r="AE6" s="57" t="s">
        <v>441</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260</v>
      </c>
      <c r="AU6" s="58" t="s">
        <v>331</v>
      </c>
      <c r="AV6" s="165"/>
      <c r="AW6" s="61" t="s">
        <v>17</v>
      </c>
      <c r="AX6" s="61" t="s">
        <v>18</v>
      </c>
      <c r="AY6" s="156"/>
      <c r="AZ6" s="57" t="s">
        <v>26</v>
      </c>
      <c r="BA6" s="57" t="s">
        <v>306</v>
      </c>
      <c r="BB6" s="57" t="s">
        <v>307</v>
      </c>
      <c r="BC6" s="163"/>
      <c r="BD6" s="2"/>
    </row>
    <row r="7" spans="1:61" s="32" customFormat="1" ht="12.75" customHeight="1" x14ac:dyDescent="0.25">
      <c r="A7" s="107" t="s">
        <v>262</v>
      </c>
      <c r="B7" s="108" t="s">
        <v>261</v>
      </c>
      <c r="C7" s="109" t="s">
        <v>252</v>
      </c>
      <c r="D7" s="110" t="s">
        <v>263</v>
      </c>
      <c r="E7" s="111" t="s">
        <v>264</v>
      </c>
      <c r="F7" s="110" t="s">
        <v>265</v>
      </c>
      <c r="G7" s="110" t="s">
        <v>266</v>
      </c>
      <c r="H7" s="110" t="s">
        <v>267</v>
      </c>
      <c r="I7" s="112" t="s">
        <v>268</v>
      </c>
      <c r="J7" s="108" t="s">
        <v>269</v>
      </c>
      <c r="K7" s="108" t="s">
        <v>4</v>
      </c>
      <c r="L7" s="108" t="s">
        <v>270</v>
      </c>
      <c r="M7" s="112" t="s">
        <v>6</v>
      </c>
      <c r="N7" s="113" t="s">
        <v>271</v>
      </c>
      <c r="O7" s="113" t="s">
        <v>272</v>
      </c>
      <c r="P7" s="114" t="s">
        <v>273</v>
      </c>
      <c r="Q7" s="115" t="s">
        <v>274</v>
      </c>
      <c r="R7" s="111" t="s">
        <v>313</v>
      </c>
      <c r="S7" s="111" t="s">
        <v>275</v>
      </c>
      <c r="T7" s="111" t="s">
        <v>276</v>
      </c>
      <c r="U7" s="111" t="s">
        <v>277</v>
      </c>
      <c r="V7" s="111" t="s">
        <v>278</v>
      </c>
      <c r="W7" s="113" t="s">
        <v>279</v>
      </c>
      <c r="X7" s="113" t="s">
        <v>284</v>
      </c>
      <c r="Y7" s="113" t="s">
        <v>285</v>
      </c>
      <c r="Z7" s="113" t="s">
        <v>301</v>
      </c>
      <c r="AA7" s="113" t="s">
        <v>287</v>
      </c>
      <c r="AB7" s="113" t="s">
        <v>286</v>
      </c>
      <c r="AC7" s="113" t="s">
        <v>288</v>
      </c>
      <c r="AD7" s="113" t="s">
        <v>289</v>
      </c>
      <c r="AE7" s="113" t="s">
        <v>290</v>
      </c>
      <c r="AF7" s="113" t="s">
        <v>291</v>
      </c>
      <c r="AG7" s="113" t="s">
        <v>30</v>
      </c>
      <c r="AH7" s="113" t="s">
        <v>31</v>
      </c>
      <c r="AI7" s="113" t="s">
        <v>32</v>
      </c>
      <c r="AJ7" s="113" t="s">
        <v>292</v>
      </c>
      <c r="AK7" s="115" t="s">
        <v>293</v>
      </c>
      <c r="AL7" s="113" t="s">
        <v>294</v>
      </c>
      <c r="AM7" s="113" t="s">
        <v>19</v>
      </c>
      <c r="AN7" s="113" t="s">
        <v>20</v>
      </c>
      <c r="AO7" s="113" t="s">
        <v>21</v>
      </c>
      <c r="AP7" s="113" t="s">
        <v>22</v>
      </c>
      <c r="AQ7" s="113" t="s">
        <v>23</v>
      </c>
      <c r="AR7" s="113" t="s">
        <v>24</v>
      </c>
      <c r="AS7" s="113" t="s">
        <v>25</v>
      </c>
      <c r="AT7" s="113" t="s">
        <v>295</v>
      </c>
      <c r="AU7" s="113" t="s">
        <v>312</v>
      </c>
      <c r="AV7" s="115" t="s">
        <v>296</v>
      </c>
      <c r="AW7" s="113" t="s">
        <v>298</v>
      </c>
      <c r="AX7" s="113" t="s">
        <v>299</v>
      </c>
      <c r="AY7" s="115" t="s">
        <v>297</v>
      </c>
      <c r="AZ7" s="113" t="s">
        <v>300</v>
      </c>
      <c r="BA7" s="113" t="s">
        <v>302</v>
      </c>
      <c r="BB7" s="113" t="s">
        <v>303</v>
      </c>
      <c r="BC7" s="116" t="s">
        <v>304</v>
      </c>
      <c r="BD7" s="31"/>
    </row>
    <row r="8" spans="1:61" s="3" customFormat="1" ht="12.75" x14ac:dyDescent="0.25">
      <c r="A8" s="25">
        <v>1</v>
      </c>
      <c r="B8" s="22"/>
      <c r="C8" s="23" t="s">
        <v>254</v>
      </c>
      <c r="D8" s="24" t="s">
        <v>98</v>
      </c>
      <c r="E8" s="45" t="s">
        <v>99</v>
      </c>
      <c r="F8" s="24" t="s">
        <v>36</v>
      </c>
      <c r="G8" s="24" t="s">
        <v>424</v>
      </c>
      <c r="H8" s="24" t="s">
        <v>38</v>
      </c>
      <c r="I8" s="20" t="s">
        <v>46</v>
      </c>
      <c r="J8" s="22"/>
      <c r="K8" s="22"/>
      <c r="L8" s="22"/>
      <c r="M8" s="20"/>
      <c r="N8" s="50">
        <v>20</v>
      </c>
      <c r="O8" s="50">
        <v>1</v>
      </c>
      <c r="P8" s="51"/>
      <c r="Q8" s="52">
        <f t="shared" ref="Q8:Q20" si="0">SUM(N8:P8)</f>
        <v>21</v>
      </c>
      <c r="R8" s="45" t="s">
        <v>100</v>
      </c>
      <c r="S8" s="45" t="s">
        <v>258</v>
      </c>
      <c r="T8" s="45" t="s">
        <v>101</v>
      </c>
      <c r="U8" s="45" t="s">
        <v>102</v>
      </c>
      <c r="V8" s="45"/>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20"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20" si="2">IF(SUM(AM8:AU8)=0,"",SUM(AM8:AU8))</f>
        <v/>
      </c>
      <c r="AW8" s="50"/>
      <c r="AX8" s="50"/>
      <c r="AY8" s="146" t="str">
        <f t="shared" ref="AY8:AY20" si="3">IF(SUM(AW8:AX8)=0,"",SUM(AW8:AX8))</f>
        <v/>
      </c>
      <c r="AZ8" s="53"/>
      <c r="BA8" s="149" t="str">
        <f>IF(kolektyvai[[#This Row],[Muzikantai_VA]]=0,"",kolektyvai[[#This Row],[Muzikantai_VA]])</f>
        <v/>
      </c>
      <c r="BB8" s="149" t="str">
        <f>IF(kolektyvai[[#This Row],[Šokėjai_VA]]=0,"",kolektyvai[[#This Row],[Šokėjai_VA]])</f>
        <v/>
      </c>
      <c r="BC8" s="150" t="str">
        <f t="shared" ref="BC8:BC20" si="4">IF(SUM(AZ8:BB8)=0,"",SUM(AZ8:BB8))</f>
        <v/>
      </c>
      <c r="BD8" s="33"/>
      <c r="BE8" s="34"/>
      <c r="BF8" s="34"/>
      <c r="BG8" s="34"/>
      <c r="BH8" s="34"/>
      <c r="BI8" s="34"/>
    </row>
    <row r="9" spans="1:61" s="3" customFormat="1" ht="25.5" customHeight="1" x14ac:dyDescent="0.25">
      <c r="A9" s="25">
        <v>2</v>
      </c>
      <c r="B9" s="22"/>
      <c r="C9" s="23" t="s">
        <v>254</v>
      </c>
      <c r="D9" s="24" t="s">
        <v>98</v>
      </c>
      <c r="E9" s="45" t="s">
        <v>103</v>
      </c>
      <c r="F9" s="24" t="s">
        <v>36</v>
      </c>
      <c r="G9" s="24" t="s">
        <v>423</v>
      </c>
      <c r="H9" s="24" t="s">
        <v>39</v>
      </c>
      <c r="I9" s="20" t="s">
        <v>35</v>
      </c>
      <c r="J9" s="22"/>
      <c r="K9" s="22"/>
      <c r="L9" s="22"/>
      <c r="M9" s="20"/>
      <c r="N9" s="50">
        <v>30</v>
      </c>
      <c r="O9" s="50">
        <v>1</v>
      </c>
      <c r="P9" s="51"/>
      <c r="Q9" s="52">
        <f t="shared" si="0"/>
        <v>31</v>
      </c>
      <c r="R9" s="45" t="s">
        <v>104</v>
      </c>
      <c r="S9" s="45" t="s">
        <v>258</v>
      </c>
      <c r="T9" s="45">
        <v>861421840</v>
      </c>
      <c r="U9" s="45" t="s">
        <v>105</v>
      </c>
      <c r="V9" s="45"/>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3</v>
      </c>
      <c r="B10" s="22"/>
      <c r="C10" s="23" t="s">
        <v>254</v>
      </c>
      <c r="D10" s="24" t="s">
        <v>98</v>
      </c>
      <c r="E10" s="45" t="s">
        <v>106</v>
      </c>
      <c r="F10" s="24" t="s">
        <v>41</v>
      </c>
      <c r="G10" s="24" t="s">
        <v>93</v>
      </c>
      <c r="H10" s="24" t="s">
        <v>38</v>
      </c>
      <c r="I10" s="20"/>
      <c r="J10" s="22"/>
      <c r="K10" s="22"/>
      <c r="L10" s="22"/>
      <c r="M10" s="20"/>
      <c r="N10" s="50">
        <v>23</v>
      </c>
      <c r="O10" s="50">
        <v>2</v>
      </c>
      <c r="P10" s="51"/>
      <c r="Q10" s="52">
        <f t="shared" si="0"/>
        <v>25</v>
      </c>
      <c r="R10" s="45" t="s">
        <v>108</v>
      </c>
      <c r="S10" s="45" t="s">
        <v>258</v>
      </c>
      <c r="T10" s="45" t="s">
        <v>109</v>
      </c>
      <c r="U10" s="45" t="s">
        <v>110</v>
      </c>
      <c r="V10" s="45" t="s">
        <v>107</v>
      </c>
      <c r="W10" s="147">
        <f>IF(kolektyvai[[#This Row],[Meno_šaka]]="Folkloro kolektyvas",kolektyvai[[#This Row],[Kolektyvo_narių_skaičius]],"")</f>
        <v>25</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4</v>
      </c>
      <c r="B11" s="22"/>
      <c r="C11" s="23" t="s">
        <v>254</v>
      </c>
      <c r="D11" s="24" t="s">
        <v>98</v>
      </c>
      <c r="E11" s="45" t="s">
        <v>111</v>
      </c>
      <c r="F11" s="24" t="s">
        <v>41</v>
      </c>
      <c r="G11" s="24" t="s">
        <v>93</v>
      </c>
      <c r="H11" s="24" t="s">
        <v>38</v>
      </c>
      <c r="I11" s="20"/>
      <c r="J11" s="22"/>
      <c r="K11" s="22"/>
      <c r="L11" s="22"/>
      <c r="M11" s="20"/>
      <c r="N11" s="50">
        <v>28</v>
      </c>
      <c r="O11" s="50">
        <v>2</v>
      </c>
      <c r="P11" s="51"/>
      <c r="Q11" s="52">
        <f t="shared" si="0"/>
        <v>30</v>
      </c>
      <c r="R11" s="45" t="s">
        <v>113</v>
      </c>
      <c r="S11" s="45" t="s">
        <v>258</v>
      </c>
      <c r="T11" s="45">
        <v>861537327</v>
      </c>
      <c r="U11" s="45" t="s">
        <v>114</v>
      </c>
      <c r="V11" s="45" t="s">
        <v>112</v>
      </c>
      <c r="W11" s="147">
        <f>IF(kolektyvai[[#This Row],[Meno_šaka]]="Folkloro kolektyvas",kolektyvai[[#This Row],[Kolektyvo_narių_skaičius]],"")</f>
        <v>30</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5</v>
      </c>
      <c r="B12" s="22"/>
      <c r="C12" s="23" t="s">
        <v>254</v>
      </c>
      <c r="D12" s="24" t="s">
        <v>98</v>
      </c>
      <c r="E12" s="45" t="s">
        <v>115</v>
      </c>
      <c r="F12" s="24" t="s">
        <v>41</v>
      </c>
      <c r="G12" s="24" t="s">
        <v>93</v>
      </c>
      <c r="H12" s="24" t="s">
        <v>39</v>
      </c>
      <c r="I12" s="20"/>
      <c r="J12" s="22"/>
      <c r="K12" s="22"/>
      <c r="L12" s="22"/>
      <c r="M12" s="20"/>
      <c r="N12" s="50">
        <v>16</v>
      </c>
      <c r="O12" s="50">
        <v>1</v>
      </c>
      <c r="P12" s="51"/>
      <c r="Q12" s="52">
        <f t="shared" si="0"/>
        <v>17</v>
      </c>
      <c r="R12" s="45" t="s">
        <v>58</v>
      </c>
      <c r="S12" s="45" t="s">
        <v>258</v>
      </c>
      <c r="T12" s="45">
        <v>868240098</v>
      </c>
      <c r="U12" s="45" t="s">
        <v>59</v>
      </c>
      <c r="V12" s="45"/>
      <c r="W12" s="147">
        <f>IF(kolektyvai[[#This Row],[Meno_šaka]]="Folkloro kolektyvas",kolektyvai[[#This Row],[Kolektyvo_narių_skaičius]],"")</f>
        <v>17</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6</v>
      </c>
      <c r="B13" s="22"/>
      <c r="C13" s="23" t="s">
        <v>254</v>
      </c>
      <c r="D13" s="24" t="s">
        <v>98</v>
      </c>
      <c r="E13" s="45" t="s">
        <v>116</v>
      </c>
      <c r="F13" s="24" t="s">
        <v>41</v>
      </c>
      <c r="G13" s="24" t="s">
        <v>93</v>
      </c>
      <c r="H13" s="24" t="s">
        <v>42</v>
      </c>
      <c r="I13" s="20"/>
      <c r="J13" s="22"/>
      <c r="K13" s="22"/>
      <c r="L13" s="22"/>
      <c r="M13" s="20"/>
      <c r="N13" s="50">
        <v>27</v>
      </c>
      <c r="O13" s="50">
        <v>1</v>
      </c>
      <c r="P13" s="51"/>
      <c r="Q13" s="52">
        <f t="shared" si="0"/>
        <v>28</v>
      </c>
      <c r="R13" s="45" t="s">
        <v>117</v>
      </c>
      <c r="S13" s="45" t="s">
        <v>258</v>
      </c>
      <c r="T13" s="45" t="s">
        <v>118</v>
      </c>
      <c r="U13" s="45" t="s">
        <v>119</v>
      </c>
      <c r="V13" s="45"/>
      <c r="W13" s="147">
        <f>IF(kolektyvai[[#This Row],[Meno_šaka]]="Folkloro kolektyvas",kolektyvai[[#This Row],[Kolektyvo_narių_skaičius]],"")</f>
        <v>28</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25">
        <v>886</v>
      </c>
      <c r="B14" s="22"/>
      <c r="C14" s="23" t="s">
        <v>254</v>
      </c>
      <c r="D14" s="24" t="s">
        <v>98</v>
      </c>
      <c r="E14" s="45" t="s">
        <v>120</v>
      </c>
      <c r="F14" s="24" t="s">
        <v>43</v>
      </c>
      <c r="G14" s="24" t="s">
        <v>458</v>
      </c>
      <c r="H14" s="24" t="s">
        <v>39</v>
      </c>
      <c r="I14" s="20"/>
      <c r="J14" s="22"/>
      <c r="K14" s="22"/>
      <c r="L14" s="22"/>
      <c r="M14" s="20"/>
      <c r="N14" s="50">
        <v>8</v>
      </c>
      <c r="O14" s="50">
        <v>2</v>
      </c>
      <c r="P14" s="51"/>
      <c r="Q14" s="52">
        <f t="shared" si="0"/>
        <v>10</v>
      </c>
      <c r="R14" s="45" t="s">
        <v>122</v>
      </c>
      <c r="S14" s="45" t="s">
        <v>258</v>
      </c>
      <c r="T14" s="45" t="s">
        <v>123</v>
      </c>
      <c r="U14" s="45" t="s">
        <v>124</v>
      </c>
      <c r="V14" s="45" t="s">
        <v>121</v>
      </c>
      <c r="W14" s="147" t="str">
        <f>IF(kolektyvai[[#This Row],[Meno_šaka]]="Folkloro kolektyvas",kolektyvai[[#This Row],[Kolektyvo_narių_skaičius]],"")</f>
        <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29"/>
    </row>
    <row r="15" spans="1:61" s="3" customFormat="1" ht="25.5" customHeight="1" x14ac:dyDescent="0.25">
      <c r="A15" s="25">
        <v>887</v>
      </c>
      <c r="B15" s="22"/>
      <c r="C15" s="23" t="s">
        <v>254</v>
      </c>
      <c r="D15" s="24" t="s">
        <v>98</v>
      </c>
      <c r="E15" s="45" t="s">
        <v>125</v>
      </c>
      <c r="F15" s="24" t="s">
        <v>43</v>
      </c>
      <c r="G15" s="24" t="s">
        <v>461</v>
      </c>
      <c r="H15" s="24" t="s">
        <v>39</v>
      </c>
      <c r="I15" s="20"/>
      <c r="J15" s="22"/>
      <c r="K15" s="22"/>
      <c r="L15" s="22"/>
      <c r="M15" s="20"/>
      <c r="N15" s="50">
        <v>8</v>
      </c>
      <c r="O15" s="50">
        <v>1</v>
      </c>
      <c r="P15" s="51"/>
      <c r="Q15" s="52">
        <f t="shared" si="0"/>
        <v>9</v>
      </c>
      <c r="R15" s="45" t="s">
        <v>126</v>
      </c>
      <c r="S15" s="45" t="s">
        <v>258</v>
      </c>
      <c r="T15" s="45" t="s">
        <v>127</v>
      </c>
      <c r="U15" s="45" t="s">
        <v>124</v>
      </c>
      <c r="V15" s="45"/>
      <c r="W15" s="147" t="str">
        <f>IF(kolektyvai[[#This Row],[Meno_šaka]]="Folkloro kolektyvas",kolektyvai[[#This Row],[Kolektyvo_narių_skaičius]],"")</f>
        <v/>
      </c>
      <c r="X15" s="62"/>
      <c r="Y15" s="55"/>
      <c r="Z15" s="50"/>
      <c r="AA15" s="50"/>
      <c r="AB15" s="50"/>
      <c r="AC15" s="50"/>
      <c r="AD15" s="50"/>
      <c r="AE15" s="50"/>
      <c r="AF15" s="50"/>
      <c r="AG15" s="50"/>
      <c r="AH15" s="50"/>
      <c r="AI15" s="50"/>
      <c r="AJ15" s="50"/>
      <c r="AK15" s="146" t="str">
        <f t="shared" si="1"/>
        <v/>
      </c>
      <c r="AL15" s="147" t="str">
        <f>IF(kolektyvai[[#This Row],[Meno_šaka]]="Mėgėjų teatras",kolektyvai[[#This Row],[Kolektyvo_narių_skaičius]],"")</f>
        <v/>
      </c>
      <c r="AM15" s="50"/>
      <c r="AN15" s="50"/>
      <c r="AO15" s="50"/>
      <c r="AP15" s="50"/>
      <c r="AQ15" s="50"/>
      <c r="AR15" s="50"/>
      <c r="AS15" s="50"/>
      <c r="AT15" s="50"/>
      <c r="AU15" s="148" t="str">
        <f>IF(SUM(kolektyvai[[#This Row],[Jaunučiai]:[Modernus_šokis]])&gt;0,kolektyvai[[#This Row],[Vadovų_skaičius]],"")</f>
        <v/>
      </c>
      <c r="AV15" s="146" t="str">
        <f t="shared" si="2"/>
        <v/>
      </c>
      <c r="AW15" s="50"/>
      <c r="AX15" s="50"/>
      <c r="AY15" s="146" t="str">
        <f t="shared" si="3"/>
        <v/>
      </c>
      <c r="AZ15" s="53"/>
      <c r="BA15" s="149" t="str">
        <f>IF(kolektyvai[[#This Row],[Muzikantai_VA]]=0,"",kolektyvai[[#This Row],[Muzikantai_VA]])</f>
        <v/>
      </c>
      <c r="BB15" s="149" t="str">
        <f>IF(kolektyvai[[#This Row],[Šokėjai_VA]]=0,"",kolektyvai[[#This Row],[Šokėjai_VA]])</f>
        <v/>
      </c>
      <c r="BC15" s="150" t="str">
        <f t="shared" si="4"/>
        <v/>
      </c>
      <c r="BD15" s="29"/>
    </row>
    <row r="16" spans="1:61" s="3" customFormat="1" ht="38.25" customHeight="1" x14ac:dyDescent="0.25">
      <c r="A16" s="25">
        <v>888</v>
      </c>
      <c r="B16" s="22"/>
      <c r="C16" s="23" t="s">
        <v>254</v>
      </c>
      <c r="D16" s="24" t="s">
        <v>98</v>
      </c>
      <c r="E16" s="45" t="s">
        <v>128</v>
      </c>
      <c r="F16" s="24" t="s">
        <v>43</v>
      </c>
      <c r="G16" s="24" t="s">
        <v>461</v>
      </c>
      <c r="H16" s="24" t="s">
        <v>39</v>
      </c>
      <c r="I16" s="20"/>
      <c r="J16" s="22"/>
      <c r="K16" s="22"/>
      <c r="L16" s="22"/>
      <c r="M16" s="20"/>
      <c r="N16" s="50">
        <v>6</v>
      </c>
      <c r="O16" s="50">
        <v>1</v>
      </c>
      <c r="P16" s="51"/>
      <c r="Q16" s="52">
        <f t="shared" si="0"/>
        <v>7</v>
      </c>
      <c r="R16" s="45" t="s">
        <v>129</v>
      </c>
      <c r="S16" s="45" t="s">
        <v>258</v>
      </c>
      <c r="T16" s="45" t="s">
        <v>130</v>
      </c>
      <c r="U16" s="45" t="s">
        <v>131</v>
      </c>
      <c r="V16" s="45"/>
      <c r="W16" s="147" t="str">
        <f>IF(kolektyvai[[#This Row],[Meno_šaka]]="Folkloro kolektyvas",kolektyvai[[#This Row],[Kolektyvo_narių_skaičius]],"")</f>
        <v/>
      </c>
      <c r="X16" s="62"/>
      <c r="Y16" s="55"/>
      <c r="Z16" s="50"/>
      <c r="AA16" s="50"/>
      <c r="AB16" s="50"/>
      <c r="AC16" s="50"/>
      <c r="AD16" s="50"/>
      <c r="AE16" s="50"/>
      <c r="AF16" s="50"/>
      <c r="AG16" s="50"/>
      <c r="AH16" s="50"/>
      <c r="AI16" s="50"/>
      <c r="AJ16" s="50"/>
      <c r="AK16" s="146" t="str">
        <f t="shared" si="1"/>
        <v/>
      </c>
      <c r="AL16" s="147" t="str">
        <f>IF(kolektyvai[[#This Row],[Meno_šaka]]="Mėgėjų teatras",kolektyvai[[#This Row],[Kolektyvo_narių_skaičius]],"")</f>
        <v/>
      </c>
      <c r="AM16" s="50"/>
      <c r="AN16" s="50"/>
      <c r="AO16" s="50"/>
      <c r="AP16" s="50"/>
      <c r="AQ16" s="50"/>
      <c r="AR16" s="50"/>
      <c r="AS16" s="50"/>
      <c r="AT16" s="50"/>
      <c r="AU16" s="148" t="str">
        <f>IF(SUM(kolektyvai[[#This Row],[Jaunučiai]:[Modernus_šokis]])&gt;0,kolektyvai[[#This Row],[Vadovų_skaičius]],"")</f>
        <v/>
      </c>
      <c r="AV16" s="146" t="str">
        <f t="shared" si="2"/>
        <v/>
      </c>
      <c r="AW16" s="50"/>
      <c r="AX16" s="50"/>
      <c r="AY16" s="146" t="str">
        <f t="shared" si="3"/>
        <v/>
      </c>
      <c r="AZ16" s="53"/>
      <c r="BA16" s="149" t="str">
        <f>IF(kolektyvai[[#This Row],[Muzikantai_VA]]=0,"",kolektyvai[[#This Row],[Muzikantai_VA]])</f>
        <v/>
      </c>
      <c r="BB16" s="149" t="str">
        <f>IF(kolektyvai[[#This Row],[Šokėjai_VA]]=0,"",kolektyvai[[#This Row],[Šokėjai_VA]])</f>
        <v/>
      </c>
      <c r="BC16" s="150" t="str">
        <f t="shared" si="4"/>
        <v/>
      </c>
      <c r="BD16" s="29"/>
    </row>
    <row r="17" spans="1:78" s="3" customFormat="1" ht="25.5" customHeight="1" x14ac:dyDescent="0.25">
      <c r="A17" s="25">
        <v>889</v>
      </c>
      <c r="B17" s="22"/>
      <c r="C17" s="23" t="s">
        <v>254</v>
      </c>
      <c r="D17" s="24" t="s">
        <v>98</v>
      </c>
      <c r="E17" s="45" t="s">
        <v>166</v>
      </c>
      <c r="F17" s="24" t="s">
        <v>29</v>
      </c>
      <c r="G17" s="24" t="s">
        <v>93</v>
      </c>
      <c r="H17" s="24" t="s">
        <v>38</v>
      </c>
      <c r="I17" s="20">
        <v>0</v>
      </c>
      <c r="J17" s="22"/>
      <c r="K17" s="22"/>
      <c r="L17" s="22"/>
      <c r="M17" s="20"/>
      <c r="N17" s="50">
        <v>7</v>
      </c>
      <c r="O17" s="50">
        <v>1</v>
      </c>
      <c r="P17" s="51"/>
      <c r="Q17" s="52">
        <f t="shared" si="0"/>
        <v>8</v>
      </c>
      <c r="R17" s="45" t="s">
        <v>167</v>
      </c>
      <c r="S17" s="45" t="s">
        <v>258</v>
      </c>
      <c r="T17" s="45">
        <v>861448374</v>
      </c>
      <c r="U17" s="45" t="s">
        <v>168</v>
      </c>
      <c r="V17" s="45"/>
      <c r="W17" s="147" t="str">
        <f>IF(kolektyvai[[#This Row],[Meno_šaka]]="Folkloro kolektyvas",kolektyvai[[#This Row],[Kolektyvo_narių_skaičius]],"")</f>
        <v/>
      </c>
      <c r="X17" s="62"/>
      <c r="Y17" s="55"/>
      <c r="Z17" s="50"/>
      <c r="AA17" s="50"/>
      <c r="AB17" s="50"/>
      <c r="AC17" s="50"/>
      <c r="AD17" s="50"/>
      <c r="AE17" s="50"/>
      <c r="AF17" s="50"/>
      <c r="AG17" s="50"/>
      <c r="AH17" s="50"/>
      <c r="AI17" s="50"/>
      <c r="AJ17" s="50"/>
      <c r="AK17" s="146" t="str">
        <f t="shared" si="1"/>
        <v/>
      </c>
      <c r="AL17" s="147" t="str">
        <f>IF(kolektyvai[[#This Row],[Meno_šaka]]="Mėgėjų teatras",kolektyvai[[#This Row],[Kolektyvo_narių_skaičius]],"")</f>
        <v/>
      </c>
      <c r="AM17" s="50"/>
      <c r="AN17" s="50"/>
      <c r="AO17" s="50"/>
      <c r="AP17" s="50"/>
      <c r="AQ17" s="50"/>
      <c r="AR17" s="50"/>
      <c r="AS17" s="50"/>
      <c r="AT17" s="50"/>
      <c r="AU17" s="148" t="str">
        <f>IF(SUM(kolektyvai[[#This Row],[Jaunučiai]:[Modernus_šokis]])&gt;0,kolektyvai[[#This Row],[Vadovų_skaičius]],"")</f>
        <v/>
      </c>
      <c r="AV17" s="146" t="str">
        <f t="shared" si="2"/>
        <v/>
      </c>
      <c r="AW17" s="50"/>
      <c r="AX17" s="50"/>
      <c r="AY17" s="146" t="str">
        <f t="shared" si="3"/>
        <v/>
      </c>
      <c r="AZ17" s="53"/>
      <c r="BA17" s="149" t="str">
        <f>IF(kolektyvai[[#This Row],[Muzikantai_VA]]=0,"",kolektyvai[[#This Row],[Muzikantai_VA]])</f>
        <v/>
      </c>
      <c r="BB17" s="149" t="str">
        <f>IF(kolektyvai[[#This Row],[Šokėjai_VA]]=0,"",kolektyvai[[#This Row],[Šokėjai_VA]])</f>
        <v/>
      </c>
      <c r="BC17" s="150" t="str">
        <f t="shared" si="4"/>
        <v/>
      </c>
      <c r="BD17" s="29"/>
    </row>
    <row r="18" spans="1:78" s="3" customFormat="1" ht="38.25" x14ac:dyDescent="0.25">
      <c r="A18" s="25">
        <v>890</v>
      </c>
      <c r="B18" s="22"/>
      <c r="C18" s="23" t="s">
        <v>254</v>
      </c>
      <c r="D18" s="24" t="s">
        <v>98</v>
      </c>
      <c r="E18" s="45" t="s">
        <v>132</v>
      </c>
      <c r="F18" s="24" t="s">
        <v>45</v>
      </c>
      <c r="G18" s="24" t="s">
        <v>93</v>
      </c>
      <c r="H18" s="24" t="s">
        <v>39</v>
      </c>
      <c r="I18" s="20"/>
      <c r="J18" s="22"/>
      <c r="K18" s="22"/>
      <c r="L18" s="22"/>
      <c r="M18" s="20"/>
      <c r="N18" s="50">
        <v>34</v>
      </c>
      <c r="O18" s="50">
        <v>3</v>
      </c>
      <c r="P18" s="51"/>
      <c r="Q18" s="52">
        <f t="shared" si="0"/>
        <v>37</v>
      </c>
      <c r="R18" s="45" t="s">
        <v>134</v>
      </c>
      <c r="S18" s="45" t="s">
        <v>258</v>
      </c>
      <c r="T18" s="45">
        <v>861448374</v>
      </c>
      <c r="U18" s="45" t="s">
        <v>135</v>
      </c>
      <c r="V18" s="45" t="s">
        <v>133</v>
      </c>
      <c r="W18" s="147" t="str">
        <f>IF(kolektyvai[[#This Row],[Meno_šaka]]="Folkloro kolektyvas",kolektyvai[[#This Row],[Kolektyvo_narių_skaičius]],"")</f>
        <v/>
      </c>
      <c r="X18" s="62"/>
      <c r="Y18" s="55"/>
      <c r="Z18" s="50"/>
      <c r="AA18" s="50"/>
      <c r="AB18" s="50"/>
      <c r="AC18" s="50"/>
      <c r="AD18" s="50"/>
      <c r="AE18" s="50"/>
      <c r="AF18" s="50"/>
      <c r="AG18" s="50"/>
      <c r="AH18" s="50"/>
      <c r="AI18" s="50"/>
      <c r="AJ18" s="50"/>
      <c r="AK18" s="146" t="str">
        <f t="shared" si="1"/>
        <v/>
      </c>
      <c r="AL18" s="147" t="str">
        <f>IF(kolektyvai[[#This Row],[Meno_šaka]]="Mėgėjų teatras",kolektyvai[[#This Row],[Kolektyvo_narių_skaičius]],"")</f>
        <v/>
      </c>
      <c r="AM18" s="50"/>
      <c r="AN18" s="50"/>
      <c r="AO18" s="50"/>
      <c r="AP18" s="50"/>
      <c r="AQ18" s="50"/>
      <c r="AR18" s="50"/>
      <c r="AS18" s="50"/>
      <c r="AT18" s="50"/>
      <c r="AU18" s="148" t="str">
        <f>IF(SUM(kolektyvai[[#This Row],[Jaunučiai]:[Modernus_šokis]])&gt;0,kolektyvai[[#This Row],[Vadovų_skaičius]],"")</f>
        <v/>
      </c>
      <c r="AV18" s="146" t="str">
        <f t="shared" si="2"/>
        <v/>
      </c>
      <c r="AW18" s="50"/>
      <c r="AX18" s="50"/>
      <c r="AY18" s="146" t="str">
        <f t="shared" si="3"/>
        <v/>
      </c>
      <c r="AZ18" s="53"/>
      <c r="BA18" s="149" t="str">
        <f>IF(kolektyvai[[#This Row],[Muzikantai_VA]]=0,"",kolektyvai[[#This Row],[Muzikantai_VA]])</f>
        <v/>
      </c>
      <c r="BB18" s="149" t="str">
        <f>IF(kolektyvai[[#This Row],[Šokėjai_VA]]=0,"",kolektyvai[[#This Row],[Šokėjai_VA]])</f>
        <v/>
      </c>
      <c r="BC18" s="150" t="str">
        <f t="shared" si="4"/>
        <v/>
      </c>
      <c r="BD18" s="29"/>
    </row>
    <row r="19" spans="1:78" s="3" customFormat="1" ht="25.5" customHeight="1" x14ac:dyDescent="0.25">
      <c r="A19" s="25">
        <v>891</v>
      </c>
      <c r="B19" s="22"/>
      <c r="C19" s="23" t="s">
        <v>254</v>
      </c>
      <c r="D19" s="24" t="s">
        <v>98</v>
      </c>
      <c r="E19" s="45" t="s">
        <v>136</v>
      </c>
      <c r="F19" s="24" t="s">
        <v>48</v>
      </c>
      <c r="G19" s="24" t="s">
        <v>431</v>
      </c>
      <c r="H19" s="24" t="s">
        <v>38</v>
      </c>
      <c r="I19" s="20" t="s">
        <v>46</v>
      </c>
      <c r="J19" s="22"/>
      <c r="K19" s="22"/>
      <c r="L19" s="22"/>
      <c r="M19" s="20"/>
      <c r="N19" s="50">
        <v>20</v>
      </c>
      <c r="O19" s="50">
        <v>2</v>
      </c>
      <c r="P19" s="51"/>
      <c r="Q19" s="52">
        <f t="shared" si="0"/>
        <v>22</v>
      </c>
      <c r="R19" s="45" t="s">
        <v>138</v>
      </c>
      <c r="S19" s="45" t="s">
        <v>258</v>
      </c>
      <c r="T19" s="45">
        <v>861569137</v>
      </c>
      <c r="U19" s="45" t="s">
        <v>139</v>
      </c>
      <c r="V19" s="45" t="s">
        <v>137</v>
      </c>
      <c r="W19" s="147" t="str">
        <f>IF(kolektyvai[[#This Row],[Meno_šaka]]="Folkloro kolektyvas",kolektyvai[[#This Row],[Kolektyvo_narių_skaičius]],"")</f>
        <v/>
      </c>
      <c r="X19" s="62"/>
      <c r="Y19" s="55"/>
      <c r="Z19" s="50"/>
      <c r="AA19" s="50"/>
      <c r="AB19" s="50"/>
      <c r="AC19" s="50"/>
      <c r="AD19" s="50"/>
      <c r="AE19" s="50"/>
      <c r="AF19" s="50"/>
      <c r="AG19" s="50"/>
      <c r="AH19" s="50"/>
      <c r="AI19" s="50"/>
      <c r="AJ19" s="50"/>
      <c r="AK19" s="146" t="str">
        <f t="shared" si="1"/>
        <v/>
      </c>
      <c r="AL19" s="147">
        <f>IF(kolektyvai[[#This Row],[Meno_šaka]]="Mėgėjų teatras",kolektyvai[[#This Row],[Kolektyvo_narių_skaičius]],"")</f>
        <v>22</v>
      </c>
      <c r="AM19" s="50"/>
      <c r="AN19" s="50"/>
      <c r="AO19" s="50"/>
      <c r="AP19" s="50"/>
      <c r="AQ19" s="50"/>
      <c r="AR19" s="50"/>
      <c r="AS19" s="50"/>
      <c r="AT19" s="50"/>
      <c r="AU19" s="148" t="str">
        <f>IF(SUM(kolektyvai[[#This Row],[Jaunučiai]:[Modernus_šokis]])&gt;0,kolektyvai[[#This Row],[Vadovų_skaičius]],"")</f>
        <v/>
      </c>
      <c r="AV19" s="146" t="str">
        <f t="shared" si="2"/>
        <v/>
      </c>
      <c r="AW19" s="50"/>
      <c r="AX19" s="50"/>
      <c r="AY19" s="146" t="str">
        <f t="shared" si="3"/>
        <v/>
      </c>
      <c r="AZ19" s="53"/>
      <c r="BA19" s="149" t="str">
        <f>IF(kolektyvai[[#This Row],[Muzikantai_VA]]=0,"",kolektyvai[[#This Row],[Muzikantai_VA]])</f>
        <v/>
      </c>
      <c r="BB19" s="149" t="str">
        <f>IF(kolektyvai[[#This Row],[Šokėjai_VA]]=0,"",kolektyvai[[#This Row],[Šokėjai_VA]])</f>
        <v/>
      </c>
      <c r="BC19" s="150" t="str">
        <f t="shared" si="4"/>
        <v/>
      </c>
      <c r="BD19" s="29"/>
    </row>
    <row r="20" spans="1:78" s="3" customFormat="1" ht="25.5" customHeight="1" x14ac:dyDescent="0.25">
      <c r="A20" s="25">
        <v>892</v>
      </c>
      <c r="B20" s="22"/>
      <c r="C20" s="23" t="s">
        <v>254</v>
      </c>
      <c r="D20" s="24" t="s">
        <v>98</v>
      </c>
      <c r="E20" s="45" t="s">
        <v>140</v>
      </c>
      <c r="F20" s="24" t="s">
        <v>48</v>
      </c>
      <c r="G20" s="24" t="s">
        <v>433</v>
      </c>
      <c r="H20" s="24" t="s">
        <v>38</v>
      </c>
      <c r="I20" s="20" t="s">
        <v>46</v>
      </c>
      <c r="J20" s="22"/>
      <c r="K20" s="22"/>
      <c r="L20" s="22"/>
      <c r="M20" s="20"/>
      <c r="N20" s="50">
        <v>2</v>
      </c>
      <c r="O20" s="50">
        <v>1</v>
      </c>
      <c r="P20" s="51"/>
      <c r="Q20" s="52">
        <f t="shared" si="0"/>
        <v>3</v>
      </c>
      <c r="R20" s="45" t="s">
        <v>141</v>
      </c>
      <c r="S20" s="45" t="s">
        <v>258</v>
      </c>
      <c r="T20" s="45">
        <v>867809732</v>
      </c>
      <c r="U20" s="46" t="s">
        <v>142</v>
      </c>
      <c r="V20" s="45"/>
      <c r="W20" s="147" t="str">
        <f>IF(kolektyvai[[#This Row],[Meno_šaka]]="Folkloro kolektyvas",kolektyvai[[#This Row],[Kolektyvo_narių_skaičius]],"")</f>
        <v/>
      </c>
      <c r="X20" s="62"/>
      <c r="Y20" s="55"/>
      <c r="Z20" s="50"/>
      <c r="AA20" s="50"/>
      <c r="AB20" s="50"/>
      <c r="AC20" s="50"/>
      <c r="AD20" s="50"/>
      <c r="AE20" s="50"/>
      <c r="AF20" s="50"/>
      <c r="AG20" s="50"/>
      <c r="AH20" s="50"/>
      <c r="AI20" s="50"/>
      <c r="AJ20" s="50"/>
      <c r="AK20" s="146" t="str">
        <f t="shared" si="1"/>
        <v/>
      </c>
      <c r="AL20" s="147">
        <f>IF(kolektyvai[[#This Row],[Meno_šaka]]="Mėgėjų teatras",kolektyvai[[#This Row],[Kolektyvo_narių_skaičius]],"")</f>
        <v>3</v>
      </c>
      <c r="AM20" s="50"/>
      <c r="AN20" s="50"/>
      <c r="AO20" s="50"/>
      <c r="AP20" s="50"/>
      <c r="AQ20" s="50"/>
      <c r="AR20" s="50"/>
      <c r="AS20" s="50"/>
      <c r="AT20" s="50"/>
      <c r="AU20" s="148" t="str">
        <f>IF(SUM(kolektyvai[[#This Row],[Jaunučiai]:[Modernus_šokis]])&gt;0,kolektyvai[[#This Row],[Vadovų_skaičius]],"")</f>
        <v/>
      </c>
      <c r="AV20" s="146" t="str">
        <f t="shared" si="2"/>
        <v/>
      </c>
      <c r="AW20" s="50"/>
      <c r="AX20" s="50"/>
      <c r="AY20" s="146" t="str">
        <f t="shared" si="3"/>
        <v/>
      </c>
      <c r="AZ20" s="53"/>
      <c r="BA20" s="149" t="str">
        <f>IF(kolektyvai[[#This Row],[Muzikantai_VA]]=0,"",kolektyvai[[#This Row],[Muzikantai_VA]])</f>
        <v/>
      </c>
      <c r="BB20" s="149" t="str">
        <f>IF(kolektyvai[[#This Row],[Šokėjai_VA]]=0,"",kolektyvai[[#This Row],[Šokėjai_VA]])</f>
        <v/>
      </c>
      <c r="BC20" s="150" t="str">
        <f t="shared" si="4"/>
        <v/>
      </c>
      <c r="BD20" s="29"/>
    </row>
    <row r="21" spans="1:78" s="3" customFormat="1" ht="25.5" customHeight="1" x14ac:dyDescent="0.25">
      <c r="A21" s="91"/>
      <c r="B21" s="92"/>
      <c r="C21" s="92"/>
      <c r="D21" s="93"/>
      <c r="E21" s="100"/>
      <c r="F21" s="93"/>
      <c r="G21" s="93"/>
      <c r="H21" s="93"/>
      <c r="I21" s="91"/>
      <c r="J21" s="94"/>
      <c r="K21" s="94"/>
      <c r="L21" s="94"/>
      <c r="M21" s="91"/>
      <c r="N21" s="101"/>
      <c r="O21" s="91"/>
      <c r="P21" s="94"/>
      <c r="Q21" s="95"/>
      <c r="R21" s="93"/>
      <c r="S21" s="93"/>
      <c r="T21" s="93"/>
      <c r="U21" s="96"/>
      <c r="V21" s="93"/>
      <c r="W21" s="97"/>
      <c r="X21" s="97"/>
      <c r="Y21" s="97"/>
      <c r="Z21" s="91"/>
      <c r="AA21" s="91"/>
      <c r="AB21" s="91"/>
      <c r="AC21" s="91"/>
      <c r="AD21" s="91"/>
      <c r="AE21" s="91"/>
      <c r="AF21" s="91"/>
      <c r="AG21" s="91"/>
      <c r="AH21" s="91"/>
      <c r="AI21" s="91"/>
      <c r="AJ21" s="91"/>
      <c r="AK21" s="98"/>
      <c r="AL21" s="97"/>
      <c r="AM21" s="91"/>
      <c r="AN21" s="91"/>
      <c r="AO21" s="91"/>
      <c r="AP21" s="91"/>
      <c r="AQ21" s="91"/>
      <c r="AR21" s="91"/>
      <c r="AS21" s="91"/>
      <c r="AT21" s="91"/>
      <c r="AU21" s="91"/>
      <c r="AV21" s="98"/>
      <c r="AW21" s="91"/>
      <c r="AX21" s="91"/>
      <c r="AY21" s="98"/>
      <c r="AZ21" s="91"/>
      <c r="BA21" s="91"/>
      <c r="BB21" s="91"/>
      <c r="BC21" s="98"/>
      <c r="BD21" s="29"/>
    </row>
    <row r="22" spans="1:78" s="3" customFormat="1" ht="25.5" customHeight="1" x14ac:dyDescent="0.25">
      <c r="A22" s="91"/>
      <c r="B22" s="92"/>
      <c r="C22" s="92"/>
      <c r="D22" s="93"/>
      <c r="E22" s="93"/>
      <c r="F22" s="93"/>
      <c r="G22" s="93"/>
      <c r="H22" s="93"/>
      <c r="I22" s="91"/>
      <c r="J22" s="94"/>
      <c r="K22" s="94"/>
      <c r="L22" s="94"/>
      <c r="M22" s="91"/>
      <c r="N22" s="91"/>
      <c r="O22" s="91"/>
      <c r="P22" s="94"/>
      <c r="Q22" s="95"/>
      <c r="R22" s="93"/>
      <c r="S22" s="93"/>
      <c r="T22" s="93"/>
      <c r="U22" s="96"/>
      <c r="V22" s="93"/>
      <c r="W22" s="97"/>
      <c r="X22" s="97"/>
      <c r="Y22" s="97"/>
      <c r="Z22" s="91"/>
      <c r="AA22" s="91"/>
      <c r="AB22" s="91"/>
      <c r="AC22" s="91"/>
      <c r="AD22" s="91"/>
      <c r="AE22" s="91"/>
      <c r="AF22" s="91"/>
      <c r="AG22" s="91"/>
      <c r="AH22" s="91"/>
      <c r="AI22" s="91"/>
      <c r="AJ22" s="91"/>
      <c r="AK22" s="98"/>
      <c r="AL22" s="97"/>
      <c r="AM22" s="91"/>
      <c r="AN22" s="91"/>
      <c r="AO22" s="91"/>
      <c r="AP22" s="91"/>
      <c r="AQ22" s="91"/>
      <c r="AR22" s="91"/>
      <c r="AS22" s="91"/>
      <c r="AT22" s="91"/>
      <c r="AU22" s="91"/>
      <c r="AV22" s="98"/>
      <c r="AW22" s="91"/>
      <c r="AX22" s="91"/>
      <c r="AY22" s="98"/>
      <c r="AZ22" s="91"/>
      <c r="BA22" s="91"/>
      <c r="BB22" s="91"/>
      <c r="BC22" s="98"/>
      <c r="BD22" s="29"/>
    </row>
    <row r="23" spans="1:78" s="3" customFormat="1" ht="25.5" customHeight="1" x14ac:dyDescent="0.25">
      <c r="A23" s="91"/>
      <c r="B23" s="92"/>
      <c r="C23" s="92"/>
      <c r="D23" s="93"/>
      <c r="E23" s="93"/>
      <c r="F23" s="93"/>
      <c r="G23" s="93"/>
      <c r="H23" s="93"/>
      <c r="I23" s="91"/>
      <c r="J23" s="94"/>
      <c r="K23" s="94"/>
      <c r="L23" s="94"/>
      <c r="M23" s="91"/>
      <c r="N23" s="91"/>
      <c r="O23" s="91"/>
      <c r="P23" s="94"/>
      <c r="Q23" s="95"/>
      <c r="R23" s="93"/>
      <c r="S23" s="93"/>
      <c r="T23" s="93"/>
      <c r="U23" s="96"/>
      <c r="V23" s="93"/>
      <c r="W23" s="97"/>
      <c r="X23" s="97"/>
      <c r="Y23" s="97"/>
      <c r="Z23" s="91"/>
      <c r="AA23" s="91"/>
      <c r="AB23" s="91"/>
      <c r="AC23" s="91"/>
      <c r="AD23" s="91"/>
      <c r="AE23" s="91"/>
      <c r="AF23" s="91"/>
      <c r="AG23" s="91"/>
      <c r="AH23" s="91"/>
      <c r="AI23" s="91"/>
      <c r="AJ23" s="91"/>
      <c r="AK23" s="98"/>
      <c r="AL23" s="97"/>
      <c r="AM23" s="91"/>
      <c r="AN23" s="91"/>
      <c r="AO23" s="91"/>
      <c r="AP23" s="91"/>
      <c r="AQ23" s="91"/>
      <c r="AR23" s="91"/>
      <c r="AS23" s="91"/>
      <c r="AT23" s="91"/>
      <c r="AU23" s="91"/>
      <c r="AV23" s="98"/>
      <c r="AW23" s="91"/>
      <c r="AX23" s="91"/>
      <c r="AY23" s="98"/>
      <c r="AZ23" s="91"/>
      <c r="BA23" s="91"/>
      <c r="BB23" s="91"/>
      <c r="BC23" s="98"/>
      <c r="BD23" s="29"/>
    </row>
    <row r="24" spans="1:78" s="3" customFormat="1" ht="25.5" customHeight="1" x14ac:dyDescent="0.25">
      <c r="A24" s="91"/>
      <c r="B24" s="92"/>
      <c r="C24" s="92"/>
      <c r="D24" s="93"/>
      <c r="E24" s="93"/>
      <c r="F24" s="93"/>
      <c r="G24" s="93"/>
      <c r="H24" s="93"/>
      <c r="I24" s="91"/>
      <c r="J24" s="94"/>
      <c r="K24" s="94"/>
      <c r="L24" s="94"/>
      <c r="M24" s="91"/>
      <c r="N24" s="91"/>
      <c r="O24" s="91"/>
      <c r="P24" s="94"/>
      <c r="Q24" s="95"/>
      <c r="R24" s="93"/>
      <c r="S24" s="93"/>
      <c r="T24" s="93"/>
      <c r="U24" s="96"/>
      <c r="V24" s="93"/>
      <c r="W24" s="97"/>
      <c r="X24" s="97"/>
      <c r="Y24" s="97"/>
      <c r="Z24" s="91"/>
      <c r="AA24" s="91"/>
      <c r="AB24" s="91"/>
      <c r="AC24" s="91"/>
      <c r="AD24" s="91"/>
      <c r="AE24" s="91"/>
      <c r="AF24" s="91"/>
      <c r="AG24" s="91"/>
      <c r="AH24" s="91"/>
      <c r="AI24" s="91"/>
      <c r="AJ24" s="91"/>
      <c r="AK24" s="98"/>
      <c r="AL24" s="97"/>
      <c r="AM24" s="91"/>
      <c r="AN24" s="91"/>
      <c r="AO24" s="91"/>
      <c r="AP24" s="91"/>
      <c r="AQ24" s="91"/>
      <c r="AR24" s="91"/>
      <c r="AS24" s="91"/>
      <c r="AT24" s="91"/>
      <c r="AU24" s="91"/>
      <c r="AV24" s="98"/>
      <c r="AW24" s="91"/>
      <c r="AX24" s="91"/>
      <c r="AY24" s="98"/>
      <c r="AZ24" s="91"/>
      <c r="BA24" s="91"/>
      <c r="BB24" s="91"/>
      <c r="BC24" s="98"/>
      <c r="BD24" s="29"/>
    </row>
    <row r="25" spans="1:78" s="3" customFormat="1" x14ac:dyDescent="0.25">
      <c r="A25" s="91"/>
      <c r="B25" s="92"/>
      <c r="C25" s="92"/>
      <c r="D25" s="93"/>
      <c r="E25" s="93"/>
      <c r="F25" s="93"/>
      <c r="G25" s="93"/>
      <c r="H25" s="93"/>
      <c r="I25" s="91"/>
      <c r="J25" s="94"/>
      <c r="K25" s="94"/>
      <c r="L25" s="94"/>
      <c r="M25" s="91"/>
      <c r="N25" s="91"/>
      <c r="O25" s="91"/>
      <c r="P25" s="94"/>
      <c r="Q25" s="95"/>
      <c r="R25" s="93"/>
      <c r="S25" s="93"/>
      <c r="T25" s="93"/>
      <c r="U25" s="96"/>
      <c r="V25" s="93"/>
      <c r="W25" s="97"/>
      <c r="X25" s="97"/>
      <c r="Y25" s="97"/>
      <c r="Z25" s="91"/>
      <c r="AA25" s="91"/>
      <c r="AB25" s="91"/>
      <c r="AC25" s="91"/>
      <c r="AD25" s="91"/>
      <c r="AE25" s="91"/>
      <c r="AF25" s="91"/>
      <c r="AG25" s="91"/>
      <c r="AH25" s="91"/>
      <c r="AI25" s="91"/>
      <c r="AJ25" s="91"/>
      <c r="AK25" s="98"/>
      <c r="AL25" s="97"/>
      <c r="AM25" s="91"/>
      <c r="AN25" s="91"/>
      <c r="AO25" s="91"/>
      <c r="AP25" s="91"/>
      <c r="AQ25" s="91"/>
      <c r="AR25" s="91"/>
      <c r="AS25" s="91"/>
      <c r="AT25" s="91"/>
      <c r="AU25" s="91"/>
      <c r="AV25" s="98"/>
      <c r="AW25" s="91"/>
      <c r="AX25" s="91"/>
      <c r="AY25" s="98"/>
      <c r="AZ25" s="91"/>
      <c r="BA25" s="91"/>
      <c r="BB25" s="91"/>
      <c r="BC25" s="98"/>
      <c r="BD25" s="29"/>
    </row>
    <row r="26" spans="1:78" s="3" customFormat="1" ht="38.25" customHeight="1" x14ac:dyDescent="0.25">
      <c r="A26" s="91"/>
      <c r="B26" s="92"/>
      <c r="C26" s="92"/>
      <c r="D26" s="93"/>
      <c r="E26" s="93"/>
      <c r="F26" s="93"/>
      <c r="G26" s="93"/>
      <c r="H26" s="93"/>
      <c r="I26" s="91"/>
      <c r="J26" s="94"/>
      <c r="K26" s="94"/>
      <c r="L26" s="94"/>
      <c r="M26" s="91"/>
      <c r="N26" s="91"/>
      <c r="O26" s="91"/>
      <c r="P26" s="94"/>
      <c r="Q26" s="95"/>
      <c r="R26" s="93"/>
      <c r="S26" s="93"/>
      <c r="T26" s="93"/>
      <c r="U26" s="96"/>
      <c r="V26" s="93"/>
      <c r="W26" s="97"/>
      <c r="X26" s="97"/>
      <c r="Y26" s="97"/>
      <c r="Z26" s="91"/>
      <c r="AA26" s="91"/>
      <c r="AB26" s="91"/>
      <c r="AC26" s="91"/>
      <c r="AD26" s="91"/>
      <c r="AE26" s="91"/>
      <c r="AF26" s="91"/>
      <c r="AG26" s="91"/>
      <c r="AH26" s="91"/>
      <c r="AI26" s="91"/>
      <c r="AJ26" s="91"/>
      <c r="AK26" s="98"/>
      <c r="AL26" s="97"/>
      <c r="AM26" s="91"/>
      <c r="AN26" s="91"/>
      <c r="AO26" s="91"/>
      <c r="AP26" s="91"/>
      <c r="AQ26" s="91"/>
      <c r="AR26" s="91"/>
      <c r="AS26" s="91"/>
      <c r="AT26" s="91"/>
      <c r="AU26" s="91"/>
      <c r="AV26" s="98"/>
      <c r="AW26" s="91"/>
      <c r="AX26" s="91"/>
      <c r="AY26" s="98"/>
      <c r="AZ26" s="91"/>
      <c r="BA26" s="91"/>
      <c r="BB26" s="91"/>
      <c r="BC26" s="98"/>
      <c r="BD26" s="29"/>
    </row>
    <row r="27" spans="1:78" s="3" customFormat="1" ht="25.5" customHeight="1" x14ac:dyDescent="0.25">
      <c r="A27" s="91"/>
      <c r="B27" s="92"/>
      <c r="C27" s="92"/>
      <c r="D27" s="93"/>
      <c r="E27" s="93"/>
      <c r="F27" s="93"/>
      <c r="G27" s="93"/>
      <c r="H27" s="93"/>
      <c r="I27" s="91"/>
      <c r="J27" s="94"/>
      <c r="K27" s="94"/>
      <c r="L27" s="94"/>
      <c r="M27" s="91"/>
      <c r="N27" s="91"/>
      <c r="O27" s="91"/>
      <c r="P27" s="94"/>
      <c r="Q27" s="95"/>
      <c r="R27" s="93"/>
      <c r="S27" s="93"/>
      <c r="T27" s="93"/>
      <c r="U27" s="96"/>
      <c r="V27" s="93"/>
      <c r="W27" s="97"/>
      <c r="X27" s="97"/>
      <c r="Y27" s="97"/>
      <c r="Z27" s="91"/>
      <c r="AA27" s="91"/>
      <c r="AB27" s="91"/>
      <c r="AC27" s="91"/>
      <c r="AD27" s="91"/>
      <c r="AE27" s="91"/>
      <c r="AF27" s="91"/>
      <c r="AG27" s="91"/>
      <c r="AH27" s="91"/>
      <c r="AI27" s="91"/>
      <c r="AJ27" s="91"/>
      <c r="AK27" s="98"/>
      <c r="AL27" s="97"/>
      <c r="AM27" s="91"/>
      <c r="AN27" s="91"/>
      <c r="AO27" s="91"/>
      <c r="AP27" s="91"/>
      <c r="AQ27" s="91"/>
      <c r="AR27" s="91"/>
      <c r="AS27" s="91"/>
      <c r="AT27" s="91"/>
      <c r="AU27" s="91"/>
      <c r="AV27" s="98"/>
      <c r="AW27" s="91"/>
      <c r="AX27" s="91"/>
      <c r="AY27" s="98"/>
      <c r="AZ27" s="91"/>
      <c r="BA27" s="91"/>
      <c r="BB27" s="91"/>
      <c r="BC27" s="98"/>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1"/>
      <c r="B28" s="92"/>
      <c r="C28" s="92"/>
      <c r="D28" s="93"/>
      <c r="E28" s="93"/>
      <c r="F28" s="93"/>
      <c r="G28" s="93"/>
      <c r="H28" s="93"/>
      <c r="I28" s="91"/>
      <c r="J28" s="94"/>
      <c r="K28" s="94"/>
      <c r="L28" s="94"/>
      <c r="M28" s="91"/>
      <c r="N28" s="91"/>
      <c r="O28" s="91"/>
      <c r="P28" s="94"/>
      <c r="Q28" s="95"/>
      <c r="R28" s="93"/>
      <c r="S28" s="93"/>
      <c r="T28" s="93"/>
      <c r="U28" s="96"/>
      <c r="V28" s="93"/>
      <c r="W28" s="97"/>
      <c r="X28" s="97"/>
      <c r="Y28" s="97"/>
      <c r="Z28" s="91"/>
      <c r="AA28" s="91"/>
      <c r="AB28" s="91"/>
      <c r="AC28" s="91"/>
      <c r="AD28" s="91"/>
      <c r="AE28" s="91"/>
      <c r="AF28" s="91"/>
      <c r="AG28" s="91"/>
      <c r="AH28" s="91"/>
      <c r="AI28" s="91"/>
      <c r="AJ28" s="91"/>
      <c r="AK28" s="98"/>
      <c r="AL28" s="97"/>
      <c r="AM28" s="91"/>
      <c r="AN28" s="91"/>
      <c r="AO28" s="91"/>
      <c r="AP28" s="91"/>
      <c r="AQ28" s="91"/>
      <c r="AR28" s="91"/>
      <c r="AS28" s="91"/>
      <c r="AT28" s="91"/>
      <c r="AU28" s="91"/>
      <c r="AV28" s="98"/>
      <c r="AW28" s="91"/>
      <c r="AX28" s="91"/>
      <c r="AY28" s="98"/>
      <c r="AZ28" s="91"/>
      <c r="BA28" s="91"/>
      <c r="BB28" s="91"/>
      <c r="BC28" s="98"/>
      <c r="BD28" s="29"/>
    </row>
    <row r="29" spans="1:78" s="3" customFormat="1" ht="25.5" customHeight="1" x14ac:dyDescent="0.25">
      <c r="A29" s="91"/>
      <c r="B29" s="92"/>
      <c r="C29" s="92"/>
      <c r="D29" s="93"/>
      <c r="E29" s="93"/>
      <c r="F29" s="93"/>
      <c r="G29" s="93"/>
      <c r="H29" s="93"/>
      <c r="I29" s="91"/>
      <c r="J29" s="94"/>
      <c r="K29" s="94"/>
      <c r="L29" s="94"/>
      <c r="M29" s="91"/>
      <c r="N29" s="91"/>
      <c r="O29" s="91"/>
      <c r="P29" s="94"/>
      <c r="Q29" s="95"/>
      <c r="R29" s="93"/>
      <c r="S29" s="93"/>
      <c r="T29" s="93"/>
      <c r="U29" s="96"/>
      <c r="V29" s="93"/>
      <c r="W29" s="97"/>
      <c r="X29" s="97"/>
      <c r="Y29" s="97"/>
      <c r="Z29" s="91"/>
      <c r="AA29" s="91"/>
      <c r="AB29" s="91"/>
      <c r="AC29" s="91"/>
      <c r="AD29" s="91"/>
      <c r="AE29" s="91"/>
      <c r="AF29" s="91"/>
      <c r="AG29" s="91"/>
      <c r="AH29" s="91"/>
      <c r="AI29" s="91"/>
      <c r="AJ29" s="91"/>
      <c r="AK29" s="98"/>
      <c r="AL29" s="97"/>
      <c r="AM29" s="91"/>
      <c r="AN29" s="91"/>
      <c r="AO29" s="91"/>
      <c r="AP29" s="91"/>
      <c r="AQ29" s="91"/>
      <c r="AR29" s="91"/>
      <c r="AS29" s="91"/>
      <c r="AT29" s="91"/>
      <c r="AU29" s="91"/>
      <c r="AV29" s="98"/>
      <c r="AW29" s="91"/>
      <c r="AX29" s="91"/>
      <c r="AY29" s="98"/>
      <c r="AZ29" s="91"/>
      <c r="BA29" s="91"/>
      <c r="BB29" s="91"/>
      <c r="BC29" s="98"/>
      <c r="BD29" s="29"/>
    </row>
    <row r="30" spans="1:78" s="3" customFormat="1" ht="38.25" customHeight="1" x14ac:dyDescent="0.25">
      <c r="A30" s="91"/>
      <c r="B30" s="92"/>
      <c r="C30" s="92"/>
      <c r="D30" s="93"/>
      <c r="E30" s="93"/>
      <c r="F30" s="93"/>
      <c r="G30" s="93"/>
      <c r="H30" s="93"/>
      <c r="I30" s="91"/>
      <c r="J30" s="94"/>
      <c r="K30" s="94"/>
      <c r="L30" s="94"/>
      <c r="M30" s="91"/>
      <c r="N30" s="91"/>
      <c r="O30" s="91"/>
      <c r="P30" s="94"/>
      <c r="Q30" s="95"/>
      <c r="R30" s="93"/>
      <c r="S30" s="93"/>
      <c r="T30" s="93"/>
      <c r="U30" s="96"/>
      <c r="V30" s="93"/>
      <c r="W30" s="97"/>
      <c r="X30" s="97"/>
      <c r="Y30" s="97"/>
      <c r="Z30" s="91"/>
      <c r="AA30" s="91"/>
      <c r="AB30" s="91"/>
      <c r="AC30" s="91"/>
      <c r="AD30" s="91"/>
      <c r="AE30" s="91"/>
      <c r="AF30" s="91"/>
      <c r="AG30" s="91"/>
      <c r="AH30" s="91"/>
      <c r="AI30" s="91"/>
      <c r="AJ30" s="91"/>
      <c r="AK30" s="98"/>
      <c r="AL30" s="97"/>
      <c r="AM30" s="91"/>
      <c r="AN30" s="91"/>
      <c r="AO30" s="91"/>
      <c r="AP30" s="91"/>
      <c r="AQ30" s="91"/>
      <c r="AR30" s="91"/>
      <c r="AS30" s="91"/>
      <c r="AT30" s="91"/>
      <c r="AU30" s="91"/>
      <c r="AV30" s="98"/>
      <c r="AW30" s="91"/>
      <c r="AX30" s="91"/>
      <c r="AY30" s="98"/>
      <c r="AZ30" s="91"/>
      <c r="BA30" s="91"/>
      <c r="BB30" s="91"/>
      <c r="BC30" s="98"/>
      <c r="BD30" s="29"/>
    </row>
    <row r="31" spans="1:78" s="3" customFormat="1" x14ac:dyDescent="0.25">
      <c r="A31" s="91"/>
      <c r="B31" s="92"/>
      <c r="C31" s="92"/>
      <c r="D31" s="93"/>
      <c r="E31" s="93"/>
      <c r="F31" s="93"/>
      <c r="G31" s="93"/>
      <c r="H31" s="93"/>
      <c r="I31" s="91"/>
      <c r="J31" s="94"/>
      <c r="K31" s="94"/>
      <c r="L31" s="94"/>
      <c r="M31" s="91"/>
      <c r="N31" s="91"/>
      <c r="O31" s="91"/>
      <c r="P31" s="94"/>
      <c r="Q31" s="95"/>
      <c r="R31" s="93"/>
      <c r="S31" s="93"/>
      <c r="T31" s="93"/>
      <c r="U31" s="96"/>
      <c r="V31" s="93"/>
      <c r="W31" s="97"/>
      <c r="X31" s="97"/>
      <c r="Y31" s="97"/>
      <c r="Z31" s="91"/>
      <c r="AA31" s="91"/>
      <c r="AB31" s="91"/>
      <c r="AC31" s="91"/>
      <c r="AD31" s="91"/>
      <c r="AE31" s="91"/>
      <c r="AF31" s="91"/>
      <c r="AG31" s="91"/>
      <c r="AH31" s="91"/>
      <c r="AI31" s="91"/>
      <c r="AJ31" s="91"/>
      <c r="AK31" s="98"/>
      <c r="AL31" s="97"/>
      <c r="AM31" s="91"/>
      <c r="AN31" s="91"/>
      <c r="AO31" s="91"/>
      <c r="AP31" s="91"/>
      <c r="AQ31" s="91"/>
      <c r="AR31" s="91"/>
      <c r="AS31" s="91"/>
      <c r="AT31" s="91"/>
      <c r="AU31" s="91"/>
      <c r="AV31" s="98"/>
      <c r="AW31" s="91"/>
      <c r="AX31" s="91"/>
      <c r="AY31" s="98"/>
      <c r="AZ31" s="91"/>
      <c r="BA31" s="91"/>
      <c r="BB31" s="91"/>
      <c r="BC31" s="98"/>
      <c r="BD31" s="29"/>
    </row>
    <row r="32" spans="1:78" s="3" customFormat="1" x14ac:dyDescent="0.25">
      <c r="A32" s="91"/>
      <c r="B32" s="92"/>
      <c r="C32" s="92"/>
      <c r="D32" s="93"/>
      <c r="E32" s="93"/>
      <c r="F32" s="93"/>
      <c r="G32" s="93"/>
      <c r="H32" s="93"/>
      <c r="I32" s="91"/>
      <c r="J32" s="94"/>
      <c r="K32" s="94"/>
      <c r="L32" s="94"/>
      <c r="M32" s="91"/>
      <c r="N32" s="91"/>
      <c r="O32" s="91"/>
      <c r="P32" s="94"/>
      <c r="Q32" s="95"/>
      <c r="R32" s="93"/>
      <c r="S32" s="93"/>
      <c r="T32" s="93"/>
      <c r="U32" s="96"/>
      <c r="V32" s="93"/>
      <c r="W32" s="97"/>
      <c r="X32" s="97"/>
      <c r="Y32" s="97"/>
      <c r="Z32" s="91"/>
      <c r="AA32" s="91"/>
      <c r="AB32" s="91"/>
      <c r="AC32" s="91"/>
      <c r="AD32" s="91"/>
      <c r="AE32" s="91"/>
      <c r="AF32" s="91"/>
      <c r="AG32" s="91"/>
      <c r="AH32" s="91"/>
      <c r="AI32" s="91"/>
      <c r="AJ32" s="91"/>
      <c r="AK32" s="98"/>
      <c r="AL32" s="97"/>
      <c r="AM32" s="91"/>
      <c r="AN32" s="91"/>
      <c r="AO32" s="91"/>
      <c r="AP32" s="91"/>
      <c r="AQ32" s="91"/>
      <c r="AR32" s="91"/>
      <c r="AS32" s="91"/>
      <c r="AT32" s="91"/>
      <c r="AU32" s="91"/>
      <c r="AV32" s="98"/>
      <c r="AW32" s="91"/>
      <c r="AX32" s="91"/>
      <c r="AY32" s="98"/>
      <c r="AZ32" s="91"/>
      <c r="BA32" s="91"/>
      <c r="BB32" s="91"/>
      <c r="BC32" s="98"/>
      <c r="BD32" s="29"/>
    </row>
    <row r="33" spans="1:78" s="3" customFormat="1" ht="25.5" customHeight="1" x14ac:dyDescent="0.25">
      <c r="A33" s="91"/>
      <c r="B33" s="92"/>
      <c r="C33" s="92"/>
      <c r="D33" s="93"/>
      <c r="E33" s="93"/>
      <c r="F33" s="93"/>
      <c r="G33" s="93"/>
      <c r="H33" s="93"/>
      <c r="I33" s="91"/>
      <c r="J33" s="94"/>
      <c r="K33" s="94"/>
      <c r="L33" s="94"/>
      <c r="M33" s="91"/>
      <c r="N33" s="91"/>
      <c r="O33" s="91"/>
      <c r="P33" s="94"/>
      <c r="Q33" s="95"/>
      <c r="R33" s="93"/>
      <c r="S33" s="93"/>
      <c r="T33" s="93"/>
      <c r="U33" s="96"/>
      <c r="V33" s="93"/>
      <c r="W33" s="97"/>
      <c r="X33" s="97"/>
      <c r="Y33" s="97"/>
      <c r="Z33" s="91"/>
      <c r="AA33" s="91"/>
      <c r="AB33" s="91"/>
      <c r="AC33" s="91"/>
      <c r="AD33" s="91"/>
      <c r="AE33" s="91"/>
      <c r="AF33" s="91"/>
      <c r="AG33" s="91"/>
      <c r="AH33" s="91"/>
      <c r="AI33" s="91"/>
      <c r="AJ33" s="91"/>
      <c r="AK33" s="98"/>
      <c r="AL33" s="97"/>
      <c r="AM33" s="91"/>
      <c r="AN33" s="91"/>
      <c r="AO33" s="91"/>
      <c r="AP33" s="91"/>
      <c r="AQ33" s="91"/>
      <c r="AR33" s="91"/>
      <c r="AS33" s="91"/>
      <c r="AT33" s="91"/>
      <c r="AU33" s="91"/>
      <c r="AV33" s="98"/>
      <c r="AW33" s="91"/>
      <c r="AX33" s="91"/>
      <c r="AY33" s="98"/>
      <c r="AZ33" s="91"/>
      <c r="BA33" s="91"/>
      <c r="BB33" s="91"/>
      <c r="BC33" s="98"/>
      <c r="BD33" s="37"/>
      <c r="BE33" s="4"/>
      <c r="BF33" s="4"/>
      <c r="BG33" s="4"/>
      <c r="BH33" s="4"/>
      <c r="BI33" s="4"/>
    </row>
    <row r="34" spans="1:78" s="3" customFormat="1" ht="25.5" customHeight="1" x14ac:dyDescent="0.25">
      <c r="A34" s="91"/>
      <c r="B34" s="92"/>
      <c r="C34" s="92"/>
      <c r="D34" s="93"/>
      <c r="E34" s="93"/>
      <c r="F34" s="93"/>
      <c r="G34" s="93"/>
      <c r="H34" s="93"/>
      <c r="I34" s="91"/>
      <c r="J34" s="94"/>
      <c r="K34" s="94"/>
      <c r="L34" s="94"/>
      <c r="M34" s="91"/>
      <c r="N34" s="91"/>
      <c r="O34" s="91"/>
      <c r="P34" s="94"/>
      <c r="Q34" s="95"/>
      <c r="R34" s="93"/>
      <c r="S34" s="93"/>
      <c r="T34" s="93"/>
      <c r="U34" s="96"/>
      <c r="V34" s="93"/>
      <c r="W34" s="97"/>
      <c r="X34" s="97"/>
      <c r="Y34" s="97"/>
      <c r="Z34" s="91"/>
      <c r="AA34" s="91"/>
      <c r="AB34" s="91"/>
      <c r="AC34" s="91"/>
      <c r="AD34" s="91"/>
      <c r="AE34" s="91"/>
      <c r="AF34" s="91"/>
      <c r="AG34" s="91"/>
      <c r="AH34" s="91"/>
      <c r="AI34" s="91"/>
      <c r="AJ34" s="91"/>
      <c r="AK34" s="98"/>
      <c r="AL34" s="97"/>
      <c r="AM34" s="91"/>
      <c r="AN34" s="91"/>
      <c r="AO34" s="91"/>
      <c r="AP34" s="91"/>
      <c r="AQ34" s="91"/>
      <c r="AR34" s="91"/>
      <c r="AS34" s="91"/>
      <c r="AT34" s="91"/>
      <c r="AU34" s="91"/>
      <c r="AV34" s="98"/>
      <c r="AW34" s="91"/>
      <c r="AX34" s="91"/>
      <c r="AY34" s="98"/>
      <c r="AZ34" s="91"/>
      <c r="BA34" s="91"/>
      <c r="BB34" s="91"/>
      <c r="BC34" s="98"/>
      <c r="BD34" s="29"/>
    </row>
    <row r="35" spans="1:78" s="36" customFormat="1" x14ac:dyDescent="0.25">
      <c r="A35" s="91"/>
      <c r="B35" s="92"/>
      <c r="C35" s="92"/>
      <c r="D35" s="93"/>
      <c r="E35" s="93"/>
      <c r="F35" s="93"/>
      <c r="G35" s="93"/>
      <c r="H35" s="93"/>
      <c r="I35" s="91"/>
      <c r="J35" s="94"/>
      <c r="K35" s="94"/>
      <c r="L35" s="94"/>
      <c r="M35" s="91"/>
      <c r="N35" s="91"/>
      <c r="O35" s="91"/>
      <c r="P35" s="94"/>
      <c r="Q35" s="95"/>
      <c r="R35" s="93"/>
      <c r="S35" s="93"/>
      <c r="T35" s="93"/>
      <c r="U35" s="96"/>
      <c r="V35" s="93"/>
      <c r="W35" s="97"/>
      <c r="X35" s="97"/>
      <c r="Y35" s="97"/>
      <c r="Z35" s="91"/>
      <c r="AA35" s="91"/>
      <c r="AB35" s="91"/>
      <c r="AC35" s="91"/>
      <c r="AD35" s="91"/>
      <c r="AE35" s="91"/>
      <c r="AF35" s="91"/>
      <c r="AG35" s="91"/>
      <c r="AH35" s="91"/>
      <c r="AI35" s="91"/>
      <c r="AJ35" s="91"/>
      <c r="AK35" s="98"/>
      <c r="AL35" s="97"/>
      <c r="AM35" s="91"/>
      <c r="AN35" s="91"/>
      <c r="AO35" s="91"/>
      <c r="AP35" s="91"/>
      <c r="AQ35" s="91"/>
      <c r="AR35" s="91"/>
      <c r="AS35" s="91"/>
      <c r="AT35" s="91"/>
      <c r="AU35" s="91"/>
      <c r="AV35" s="98"/>
      <c r="AW35" s="91"/>
      <c r="AX35" s="91"/>
      <c r="AY35" s="98"/>
      <c r="AZ35" s="91"/>
      <c r="BA35" s="91"/>
      <c r="BB35" s="91"/>
      <c r="BC35" s="98"/>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1"/>
      <c r="B36" s="92"/>
      <c r="C36" s="92"/>
      <c r="D36" s="93"/>
      <c r="E36" s="93"/>
      <c r="F36" s="93"/>
      <c r="G36" s="93"/>
      <c r="H36" s="93"/>
      <c r="I36" s="91"/>
      <c r="J36" s="94"/>
      <c r="K36" s="94"/>
      <c r="L36" s="94"/>
      <c r="M36" s="91"/>
      <c r="N36" s="91"/>
      <c r="O36" s="91"/>
      <c r="P36" s="94"/>
      <c r="Q36" s="95"/>
      <c r="R36" s="93"/>
      <c r="S36" s="93"/>
      <c r="T36" s="93"/>
      <c r="U36" s="96"/>
      <c r="V36" s="93"/>
      <c r="W36" s="97"/>
      <c r="X36" s="97"/>
      <c r="Y36" s="97"/>
      <c r="Z36" s="91"/>
      <c r="AA36" s="91"/>
      <c r="AB36" s="91"/>
      <c r="AC36" s="91"/>
      <c r="AD36" s="91"/>
      <c r="AE36" s="91"/>
      <c r="AF36" s="91"/>
      <c r="AG36" s="91"/>
      <c r="AH36" s="91"/>
      <c r="AI36" s="91"/>
      <c r="AJ36" s="91"/>
      <c r="AK36" s="98"/>
      <c r="AL36" s="97"/>
      <c r="AM36" s="91"/>
      <c r="AN36" s="91"/>
      <c r="AO36" s="91"/>
      <c r="AP36" s="91"/>
      <c r="AQ36" s="91"/>
      <c r="AR36" s="91"/>
      <c r="AS36" s="91"/>
      <c r="AT36" s="91"/>
      <c r="AU36" s="91"/>
      <c r="AV36" s="98"/>
      <c r="AW36" s="91"/>
      <c r="AX36" s="91"/>
      <c r="AY36" s="98"/>
      <c r="AZ36" s="91"/>
      <c r="BA36" s="91"/>
      <c r="BB36" s="91"/>
      <c r="BC36" s="98"/>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93"/>
      <c r="F37" s="93"/>
      <c r="G37" s="93"/>
      <c r="H37" s="93"/>
      <c r="I37" s="91"/>
      <c r="J37" s="94"/>
      <c r="K37" s="94"/>
      <c r="L37" s="94"/>
      <c r="M37" s="91"/>
      <c r="N37" s="9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29"/>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29"/>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29"/>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29"/>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29"/>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71</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20">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20">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21:Y1048576 AV4:AV6 AY2 BC2 AU1:AU6 AK2:AL2 AV2 W2:Y2 W4:Y7 BC4:BC1048576 AU7:AV1048576 AY4:AY1048576 AK4:AL1048576 W8:W20"/>
    <dataValidation type="list" allowBlank="1" showInputMessage="1" showErrorMessage="1" sqref="K8:L20">
      <formula1>pasirinkti</formula1>
    </dataValidation>
    <dataValidation type="whole" operator="greaterThan" allowBlank="1" showInputMessage="1" showErrorMessage="1" sqref="AZ8:AZ20 X8:AJ20 AW8:AX20 N8:N20 AM8:AT20">
      <formula1>0</formula1>
    </dataValidation>
    <dataValidation type="list" errorStyle="warning" allowBlank="1" showInputMessage="1" showErrorMessage="1" errorTitle="Klaida" error="Įvedėte netinkamą reikšmę" sqref="D8:D20">
      <formula1>savivaldybes</formula1>
    </dataValidation>
    <dataValidation type="list" errorStyle="warning" allowBlank="1" showInputMessage="1" showErrorMessage="1" errorTitle="Klaida" error="Įvedėte netinkamą reikšmę. Pasirinkite iš sąrašo" sqref="F8:F20">
      <formula1>Meno_šaka</formula1>
    </dataValidation>
    <dataValidation type="list" allowBlank="1" showInputMessage="1" showErrorMessage="1" errorTitle="Klaida" error="Įvedėte netinkamą reikšmę. Pasirinkite iš sąrašo" sqref="H8:H20">
      <formula1>amžius</formula1>
    </dataValidation>
    <dataValidation type="list" allowBlank="1" showInputMessage="1" showErrorMessage="1" errorTitle="Klaida" error="Įvedėte netinkamą reikšmę. Pasirinkite iš sąrašo" sqref="I8:J20">
      <formula1>Kategorijos</formula1>
    </dataValidation>
    <dataValidation type="list" allowBlank="1" showInputMessage="1" showErrorMessage="1" errorTitle="Klaida" error="Įvedėte netinkamą reikšmę. Pasirinkite iš sąrašo" sqref="M8:M20">
      <formula1>studentai</formula1>
    </dataValidation>
    <dataValidation type="list" allowBlank="1" showInputMessage="1" showErrorMessage="1" errorTitle="Klaida" error="Įvedėte netinkamą reikšmę. Pasirinkite iš sąrašo" sqref="G8:G20">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Rokiškio r.</v>
      </c>
      <c r="D1" s="145" t="s">
        <v>415</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446</v>
      </c>
      <c r="I5" s="175"/>
      <c r="J5" s="175"/>
      <c r="K5" s="175"/>
      <c r="L5" s="105">
        <v>9</v>
      </c>
      <c r="M5" s="105">
        <v>10</v>
      </c>
    </row>
    <row r="6" spans="1:13" s="87" customFormat="1" ht="32.25" x14ac:dyDescent="0.25">
      <c r="A6" s="121" t="s">
        <v>0</v>
      </c>
      <c r="B6" s="122" t="s">
        <v>263</v>
      </c>
      <c r="C6" s="122" t="s">
        <v>345</v>
      </c>
      <c r="D6" s="122" t="s">
        <v>347</v>
      </c>
      <c r="E6" s="122" t="s">
        <v>455</v>
      </c>
      <c r="F6" s="122" t="s">
        <v>346</v>
      </c>
      <c r="G6" s="123" t="s">
        <v>416</v>
      </c>
      <c r="H6" s="124" t="s">
        <v>444</v>
      </c>
      <c r="I6" s="124" t="s">
        <v>349</v>
      </c>
      <c r="J6" s="125" t="s">
        <v>350</v>
      </c>
      <c r="K6" s="125" t="s">
        <v>351</v>
      </c>
      <c r="L6" s="126" t="s">
        <v>15</v>
      </c>
      <c r="M6" s="122" t="s">
        <v>348</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Rokiškio r.</v>
      </c>
      <c r="B1" s="143" t="s">
        <v>415</v>
      </c>
    </row>
    <row r="2" spans="1:4" x14ac:dyDescent="0.25">
      <c r="A2" s="167" t="str">
        <f>'Kolektyvų registracija'!A2</f>
        <v>Koordinatorius: (vardas, pavardė), tel.: __________,el.paštas: ________</v>
      </c>
      <c r="B2" s="167"/>
      <c r="C2" s="167"/>
      <c r="D2" s="167"/>
    </row>
    <row r="3" spans="1:4" x14ac:dyDescent="0.25">
      <c r="A3" s="102"/>
      <c r="B3" s="102"/>
    </row>
    <row r="5" spans="1:4" ht="105" x14ac:dyDescent="0.25">
      <c r="A5" s="118" t="s">
        <v>453</v>
      </c>
      <c r="B5" s="151" t="s">
        <v>456</v>
      </c>
      <c r="C5" s="151" t="s">
        <v>416</v>
      </c>
      <c r="D5" s="151" t="s">
        <v>457</v>
      </c>
    </row>
    <row r="6" spans="1:4" x14ac:dyDescent="0.25">
      <c r="A6" s="119" t="s">
        <v>36</v>
      </c>
      <c r="B6" s="152">
        <v>2</v>
      </c>
      <c r="C6" s="152">
        <v>50</v>
      </c>
      <c r="D6" s="152">
        <v>2</v>
      </c>
    </row>
    <row r="7" spans="1:4" x14ac:dyDescent="0.25">
      <c r="A7" s="119" t="s">
        <v>53</v>
      </c>
      <c r="B7" s="120">
        <v>0</v>
      </c>
      <c r="C7" s="120">
        <v>0</v>
      </c>
      <c r="D7" s="120">
        <v>0</v>
      </c>
    </row>
    <row r="8" spans="1:4" x14ac:dyDescent="0.25">
      <c r="A8" s="119" t="s">
        <v>41</v>
      </c>
      <c r="B8" s="120">
        <v>4</v>
      </c>
      <c r="C8" s="120">
        <v>94</v>
      </c>
      <c r="D8" s="120">
        <v>6</v>
      </c>
    </row>
    <row r="9" spans="1:4" x14ac:dyDescent="0.25">
      <c r="A9" s="119" t="s">
        <v>43</v>
      </c>
      <c r="B9" s="120">
        <v>3</v>
      </c>
      <c r="C9" s="120">
        <v>22</v>
      </c>
      <c r="D9" s="120">
        <v>4</v>
      </c>
    </row>
    <row r="10" spans="1:4" x14ac:dyDescent="0.25">
      <c r="A10" s="119" t="s">
        <v>44</v>
      </c>
      <c r="B10" s="120">
        <v>0</v>
      </c>
      <c r="C10" s="120">
        <v>0</v>
      </c>
      <c r="D10" s="120">
        <v>0</v>
      </c>
    </row>
    <row r="11" spans="1:4" x14ac:dyDescent="0.25">
      <c r="A11" s="119" t="s">
        <v>29</v>
      </c>
      <c r="B11" s="120">
        <v>1</v>
      </c>
      <c r="C11" s="120">
        <v>7</v>
      </c>
      <c r="D11" s="120">
        <v>1</v>
      </c>
    </row>
    <row r="12" spans="1:4" x14ac:dyDescent="0.25">
      <c r="A12" s="119" t="s">
        <v>45</v>
      </c>
      <c r="B12" s="120">
        <v>1</v>
      </c>
      <c r="C12" s="120">
        <v>34</v>
      </c>
      <c r="D12" s="120">
        <v>3</v>
      </c>
    </row>
    <row r="13" spans="1:4" x14ac:dyDescent="0.25">
      <c r="A13" s="119" t="s">
        <v>48</v>
      </c>
      <c r="B13" s="120">
        <v>2</v>
      </c>
      <c r="C13" s="120">
        <v>22</v>
      </c>
      <c r="D13" s="120">
        <v>3</v>
      </c>
    </row>
    <row r="14" spans="1:4" x14ac:dyDescent="0.25">
      <c r="A14" s="119" t="s">
        <v>49</v>
      </c>
      <c r="B14" s="120">
        <v>0</v>
      </c>
      <c r="C14" s="120">
        <v>0</v>
      </c>
      <c r="D14" s="120">
        <v>0</v>
      </c>
    </row>
    <row r="15" spans="1:4" x14ac:dyDescent="0.25">
      <c r="A15" s="119" t="s">
        <v>72</v>
      </c>
      <c r="B15" s="120">
        <v>0</v>
      </c>
      <c r="C15" s="120">
        <v>0</v>
      </c>
      <c r="D15" s="120">
        <v>0</v>
      </c>
    </row>
    <row r="16" spans="1:4" x14ac:dyDescent="0.25">
      <c r="A16" s="119" t="s">
        <v>66</v>
      </c>
      <c r="B16" s="120">
        <v>0</v>
      </c>
      <c r="C16" s="120">
        <v>0</v>
      </c>
      <c r="D16" s="120">
        <v>0</v>
      </c>
    </row>
    <row r="17" spans="1:4" x14ac:dyDescent="0.25">
      <c r="A17" s="119" t="s">
        <v>417</v>
      </c>
      <c r="B17" s="120">
        <v>0</v>
      </c>
      <c r="C17" s="120">
        <v>0</v>
      </c>
      <c r="D17" s="120">
        <v>0</v>
      </c>
    </row>
    <row r="18" spans="1:4" x14ac:dyDescent="0.25">
      <c r="A18" s="119" t="s">
        <v>250</v>
      </c>
      <c r="B18" s="120">
        <v>13</v>
      </c>
      <c r="C18" s="120">
        <v>229</v>
      </c>
      <c r="D18" s="120">
        <v>19</v>
      </c>
    </row>
    <row r="20" spans="1:4" ht="105" x14ac:dyDescent="0.25">
      <c r="A20" s="118" t="s">
        <v>453</v>
      </c>
      <c r="B20" s="151" t="s">
        <v>456</v>
      </c>
      <c r="C20" s="151" t="s">
        <v>416</v>
      </c>
      <c r="D20" s="151" t="s">
        <v>457</v>
      </c>
    </row>
    <row r="21" spans="1:4" x14ac:dyDescent="0.25">
      <c r="A21" s="119" t="s">
        <v>42</v>
      </c>
      <c r="B21" s="120">
        <v>1</v>
      </c>
      <c r="C21" s="120">
        <v>27</v>
      </c>
      <c r="D21" s="120">
        <v>1</v>
      </c>
    </row>
    <row r="22" spans="1:4" x14ac:dyDescent="0.25">
      <c r="A22" s="119" t="s">
        <v>38</v>
      </c>
      <c r="B22" s="120">
        <v>6</v>
      </c>
      <c r="C22" s="120">
        <v>100</v>
      </c>
      <c r="D22" s="120">
        <v>9</v>
      </c>
    </row>
    <row r="23" spans="1:4" x14ac:dyDescent="0.25">
      <c r="A23" s="119" t="s">
        <v>39</v>
      </c>
      <c r="B23" s="120">
        <v>6</v>
      </c>
      <c r="C23" s="120">
        <v>102</v>
      </c>
      <c r="D23" s="120">
        <v>9</v>
      </c>
    </row>
    <row r="24" spans="1:4" x14ac:dyDescent="0.25">
      <c r="A24" s="119" t="s">
        <v>417</v>
      </c>
      <c r="B24" s="120">
        <v>0</v>
      </c>
      <c r="C24" s="120">
        <v>0</v>
      </c>
      <c r="D24" s="120">
        <v>0</v>
      </c>
    </row>
    <row r="25" spans="1:4" x14ac:dyDescent="0.25">
      <c r="A25" s="119" t="s">
        <v>250</v>
      </c>
      <c r="B25" s="120">
        <v>13</v>
      </c>
      <c r="C25" s="120">
        <v>229</v>
      </c>
      <c r="D25" s="120">
        <v>19</v>
      </c>
    </row>
    <row r="27" spans="1:4" x14ac:dyDescent="0.25">
      <c r="A27" s="118" t="s">
        <v>473</v>
      </c>
    </row>
    <row r="28" spans="1:4" x14ac:dyDescent="0.25">
      <c r="A28" s="119" t="s">
        <v>469</v>
      </c>
      <c r="B28" s="120">
        <v>100</v>
      </c>
    </row>
    <row r="29" spans="1:4" x14ac:dyDescent="0.25">
      <c r="A29" s="119" t="s">
        <v>470</v>
      </c>
      <c r="B29" s="120">
        <v>0</v>
      </c>
    </row>
    <row r="30" spans="1:4" x14ac:dyDescent="0.25">
      <c r="A30" s="119" t="s">
        <v>471</v>
      </c>
      <c r="B30" s="120">
        <v>0</v>
      </c>
    </row>
    <row r="31" spans="1:4" x14ac:dyDescent="0.25">
      <c r="A31" s="119" t="s">
        <v>472</v>
      </c>
      <c r="B31" s="120">
        <v>0</v>
      </c>
    </row>
    <row r="32" spans="1:4" x14ac:dyDescent="0.25">
      <c r="A32" s="119" t="s">
        <v>465</v>
      </c>
      <c r="B32" s="120">
        <v>25</v>
      </c>
    </row>
    <row r="33" spans="1:2" x14ac:dyDescent="0.25">
      <c r="A33" s="119" t="s">
        <v>466</v>
      </c>
      <c r="B33" s="120">
        <v>0</v>
      </c>
    </row>
    <row r="34" spans="1:2" x14ac:dyDescent="0.25">
      <c r="A34" s="119" t="s">
        <v>467</v>
      </c>
      <c r="B34" s="120">
        <v>0</v>
      </c>
    </row>
    <row r="35" spans="1:2" x14ac:dyDescent="0.25">
      <c r="A35" s="119" t="s">
        <v>468</v>
      </c>
      <c r="B35" s="120">
        <v>0</v>
      </c>
    </row>
    <row r="38" spans="1:2" x14ac:dyDescent="0.25">
      <c r="A38" s="118" t="s">
        <v>452</v>
      </c>
      <c r="B38" s="151" t="s">
        <v>451</v>
      </c>
    </row>
    <row r="39" spans="1:2" x14ac:dyDescent="0.25">
      <c r="A39" s="119" t="s">
        <v>255</v>
      </c>
      <c r="B39" s="120"/>
    </row>
    <row r="40" spans="1:2" x14ac:dyDescent="0.25">
      <c r="A40" s="153" t="s">
        <v>450</v>
      </c>
      <c r="B40" s="120">
        <v>0</v>
      </c>
    </row>
    <row r="41" spans="1:2" x14ac:dyDescent="0.25">
      <c r="A41" s="153" t="s">
        <v>442</v>
      </c>
      <c r="B41" s="120">
        <v>0</v>
      </c>
    </row>
    <row r="42" spans="1:2" x14ac:dyDescent="0.25">
      <c r="A42" s="153" t="s">
        <v>443</v>
      </c>
      <c r="B42" s="120">
        <v>0</v>
      </c>
    </row>
    <row r="43" spans="1:2" x14ac:dyDescent="0.25">
      <c r="A43" s="153" t="s">
        <v>454</v>
      </c>
      <c r="B43" s="120">
        <v>0</v>
      </c>
    </row>
    <row r="44" spans="1:2" x14ac:dyDescent="0.25">
      <c r="A44" s="153" t="s">
        <v>447</v>
      </c>
      <c r="B44" s="120">
        <v>0</v>
      </c>
    </row>
    <row r="45" spans="1:2" x14ac:dyDescent="0.25">
      <c r="A45" s="153" t="s">
        <v>448</v>
      </c>
      <c r="B45" s="120">
        <v>0</v>
      </c>
    </row>
    <row r="46" spans="1:2" x14ac:dyDescent="0.25">
      <c r="A46" s="153" t="s">
        <v>449</v>
      </c>
      <c r="B46" s="120">
        <v>0</v>
      </c>
    </row>
    <row r="47" spans="1:2" x14ac:dyDescent="0.25">
      <c r="A47" s="153" t="s">
        <v>232</v>
      </c>
      <c r="B47" s="120">
        <v>0</v>
      </c>
    </row>
    <row r="48" spans="1:2" x14ac:dyDescent="0.25">
      <c r="A48" s="153" t="s">
        <v>417</v>
      </c>
      <c r="B48" s="120">
        <v>0</v>
      </c>
    </row>
    <row r="49" spans="1:2" x14ac:dyDescent="0.25">
      <c r="A49" s="119" t="s">
        <v>464</v>
      </c>
      <c r="B49" s="120">
        <v>0</v>
      </c>
    </row>
    <row r="50" spans="1:2" x14ac:dyDescent="0.25">
      <c r="A50" s="119" t="s">
        <v>445</v>
      </c>
      <c r="B50" s="120"/>
    </row>
    <row r="51" spans="1:2" x14ac:dyDescent="0.25">
      <c r="A51" s="153" t="s">
        <v>450</v>
      </c>
      <c r="B51" s="120">
        <v>0</v>
      </c>
    </row>
    <row r="52" spans="1:2" x14ac:dyDescent="0.25">
      <c r="A52" s="153" t="s">
        <v>442</v>
      </c>
      <c r="B52" s="120">
        <v>0</v>
      </c>
    </row>
    <row r="53" spans="1:2" x14ac:dyDescent="0.25">
      <c r="A53" s="153" t="s">
        <v>443</v>
      </c>
      <c r="B53" s="120">
        <v>0</v>
      </c>
    </row>
    <row r="54" spans="1:2" x14ac:dyDescent="0.25">
      <c r="A54" s="153" t="s">
        <v>454</v>
      </c>
      <c r="B54" s="120">
        <v>0</v>
      </c>
    </row>
    <row r="55" spans="1:2" x14ac:dyDescent="0.25">
      <c r="A55" s="153" t="s">
        <v>447</v>
      </c>
      <c r="B55" s="120">
        <v>0</v>
      </c>
    </row>
    <row r="56" spans="1:2" x14ac:dyDescent="0.25">
      <c r="A56" s="153" t="s">
        <v>448</v>
      </c>
      <c r="B56" s="120">
        <v>0</v>
      </c>
    </row>
    <row r="57" spans="1:2" x14ac:dyDescent="0.25">
      <c r="A57" s="153" t="s">
        <v>449</v>
      </c>
      <c r="B57" s="120">
        <v>0</v>
      </c>
    </row>
    <row r="58" spans="1:2" x14ac:dyDescent="0.25">
      <c r="A58" s="153" t="s">
        <v>232</v>
      </c>
      <c r="B58" s="120">
        <v>0</v>
      </c>
    </row>
    <row r="59" spans="1:2" x14ac:dyDescent="0.25">
      <c r="A59" s="153" t="s">
        <v>417</v>
      </c>
      <c r="B59" s="120">
        <v>0</v>
      </c>
    </row>
    <row r="60" spans="1:2" x14ac:dyDescent="0.25">
      <c r="A60" s="119" t="s">
        <v>463</v>
      </c>
      <c r="B60" s="120">
        <v>0</v>
      </c>
    </row>
    <row r="61" spans="1:2" x14ac:dyDescent="0.25">
      <c r="A61" s="119" t="s">
        <v>417</v>
      </c>
      <c r="B61" s="120">
        <v>0</v>
      </c>
    </row>
    <row r="62" spans="1:2" x14ac:dyDescent="0.25">
      <c r="A62" s="119" t="s">
        <v>250</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66</v>
      </c>
      <c r="E1" s="14" t="s">
        <v>43</v>
      </c>
      <c r="F1" s="15" t="s">
        <v>48</v>
      </c>
      <c r="P1" s="7"/>
      <c r="Q1" s="7"/>
      <c r="R1" s="7"/>
      <c r="S1" s="7"/>
      <c r="T1" s="7"/>
      <c r="U1" s="7"/>
      <c r="V1" s="7"/>
      <c r="W1" s="7"/>
      <c r="X1" s="7"/>
      <c r="Y1" s="7"/>
      <c r="Z1" s="7"/>
    </row>
    <row r="2" spans="1:26" ht="26.25" x14ac:dyDescent="0.25">
      <c r="A2" s="9" t="s">
        <v>36</v>
      </c>
      <c r="C2" s="16" t="s">
        <v>418</v>
      </c>
      <c r="D2" s="19" t="s">
        <v>428</v>
      </c>
      <c r="E2" s="17" t="s">
        <v>458</v>
      </c>
      <c r="F2" s="19" t="s">
        <v>431</v>
      </c>
      <c r="H2" s="10" t="s">
        <v>46</v>
      </c>
      <c r="I2" s="6" t="s">
        <v>34</v>
      </c>
      <c r="J2" s="8" t="s">
        <v>39</v>
      </c>
      <c r="L2" s="6" t="s">
        <v>51</v>
      </c>
      <c r="M2" s="6">
        <v>1</v>
      </c>
      <c r="N2" s="6">
        <v>0</v>
      </c>
      <c r="O2" s="90" t="s">
        <v>442</v>
      </c>
      <c r="P2" s="9" t="s">
        <v>445</v>
      </c>
      <c r="Q2" s="7"/>
      <c r="R2" s="7"/>
      <c r="S2" s="7"/>
      <c r="T2" s="7"/>
      <c r="U2" s="7"/>
      <c r="V2" s="7"/>
      <c r="W2" s="7"/>
      <c r="X2" s="7"/>
      <c r="Y2" s="7"/>
      <c r="Z2" s="7"/>
    </row>
    <row r="3" spans="1:26" ht="26.25" x14ac:dyDescent="0.25">
      <c r="A3" s="9" t="s">
        <v>53</v>
      </c>
      <c r="C3" s="16" t="s">
        <v>419</v>
      </c>
      <c r="D3" s="19" t="s">
        <v>429</v>
      </c>
      <c r="E3" s="17" t="s">
        <v>459</v>
      </c>
      <c r="F3" s="19" t="s">
        <v>432</v>
      </c>
      <c r="H3" s="10" t="s">
        <v>35</v>
      </c>
      <c r="I3" s="6" t="s">
        <v>165</v>
      </c>
      <c r="J3" s="8" t="s">
        <v>38</v>
      </c>
      <c r="K3" s="6" t="s">
        <v>40</v>
      </c>
      <c r="L3" s="6" t="s">
        <v>70</v>
      </c>
      <c r="M3" s="6">
        <v>2</v>
      </c>
      <c r="N3" s="6">
        <v>1</v>
      </c>
      <c r="O3" s="90" t="s">
        <v>447</v>
      </c>
      <c r="P3" s="9" t="s">
        <v>255</v>
      </c>
      <c r="Q3" s="7"/>
      <c r="R3" s="7"/>
      <c r="S3" s="7"/>
      <c r="T3" s="7"/>
      <c r="U3" s="7"/>
      <c r="V3" s="7"/>
      <c r="W3" s="7"/>
      <c r="X3" s="7"/>
      <c r="Y3" s="7"/>
      <c r="Z3" s="7"/>
    </row>
    <row r="4" spans="1:26" x14ac:dyDescent="0.25">
      <c r="A4" s="9" t="s">
        <v>41</v>
      </c>
      <c r="C4" s="16" t="s">
        <v>420</v>
      </c>
      <c r="D4" s="19" t="s">
        <v>430</v>
      </c>
      <c r="E4" s="17" t="s">
        <v>460</v>
      </c>
      <c r="F4" s="19" t="s">
        <v>433</v>
      </c>
      <c r="H4" s="10" t="s">
        <v>47</v>
      </c>
      <c r="I4" s="6" t="s">
        <v>230</v>
      </c>
      <c r="J4" s="8" t="s">
        <v>42</v>
      </c>
      <c r="L4" s="7"/>
      <c r="M4" s="6">
        <v>3</v>
      </c>
      <c r="N4" s="6">
        <v>2</v>
      </c>
      <c r="O4" s="90" t="s">
        <v>448</v>
      </c>
      <c r="P4" s="7"/>
      <c r="Q4" s="7"/>
      <c r="R4" s="7"/>
      <c r="S4" s="7"/>
      <c r="T4" s="7"/>
      <c r="U4" s="7"/>
      <c r="V4" s="7"/>
      <c r="W4" s="7"/>
      <c r="X4" s="7"/>
      <c r="Y4" s="7"/>
      <c r="Z4" s="7"/>
    </row>
    <row r="5" spans="1:26" ht="25.5" x14ac:dyDescent="0.25">
      <c r="A5" s="9" t="s">
        <v>43</v>
      </c>
      <c r="C5" s="16" t="s">
        <v>421</v>
      </c>
      <c r="D5" s="19"/>
      <c r="E5" s="17" t="s">
        <v>461</v>
      </c>
      <c r="F5" s="19"/>
      <c r="H5" s="10" t="s">
        <v>52</v>
      </c>
      <c r="L5" s="7"/>
      <c r="M5" s="6">
        <v>4</v>
      </c>
      <c r="N5" s="6">
        <v>3</v>
      </c>
      <c r="O5" s="90" t="s">
        <v>449</v>
      </c>
      <c r="P5" s="7"/>
      <c r="Q5" s="7"/>
      <c r="R5" s="7"/>
      <c r="S5" s="7"/>
      <c r="T5" s="7"/>
      <c r="U5" s="7"/>
      <c r="V5" s="7"/>
      <c r="W5" s="7"/>
      <c r="X5" s="7"/>
      <c r="Y5" s="7"/>
      <c r="Z5" s="7"/>
    </row>
    <row r="6" spans="1:26" x14ac:dyDescent="0.25">
      <c r="A6" s="9" t="s">
        <v>44</v>
      </c>
      <c r="C6" s="16" t="s">
        <v>422</v>
      </c>
      <c r="D6" s="19"/>
      <c r="E6" s="17" t="s">
        <v>462</v>
      </c>
      <c r="F6" s="19"/>
      <c r="H6" s="10">
        <v>0</v>
      </c>
      <c r="L6" s="7"/>
      <c r="M6" s="6">
        <v>5</v>
      </c>
      <c r="N6" s="6">
        <v>4</v>
      </c>
      <c r="O6" s="90" t="s">
        <v>450</v>
      </c>
      <c r="P6" s="7"/>
      <c r="Q6" s="7"/>
      <c r="R6" s="7"/>
      <c r="S6" s="7"/>
      <c r="T6" s="7"/>
      <c r="U6" s="7"/>
      <c r="V6" s="7"/>
      <c r="W6" s="7"/>
      <c r="X6" s="7"/>
      <c r="Y6" s="7"/>
      <c r="Z6" s="7"/>
    </row>
    <row r="7" spans="1:26" x14ac:dyDescent="0.25">
      <c r="A7" s="9" t="s">
        <v>29</v>
      </c>
      <c r="C7" s="16" t="s">
        <v>423</v>
      </c>
      <c r="D7" s="18"/>
      <c r="E7" s="19"/>
      <c r="F7" s="19"/>
      <c r="G7" s="8"/>
      <c r="L7" s="7"/>
      <c r="M7" s="6">
        <v>6</v>
      </c>
      <c r="N7" s="6">
        <v>5</v>
      </c>
      <c r="O7" s="90" t="s">
        <v>232</v>
      </c>
      <c r="P7" s="7"/>
      <c r="Q7" s="7"/>
      <c r="R7" s="7"/>
      <c r="S7" s="7"/>
      <c r="T7" s="7"/>
      <c r="U7" s="7"/>
      <c r="V7" s="7"/>
      <c r="W7" s="7"/>
      <c r="X7" s="7"/>
      <c r="Y7" s="7"/>
    </row>
    <row r="8" spans="1:26" x14ac:dyDescent="0.25">
      <c r="A8" s="9" t="s">
        <v>45</v>
      </c>
      <c r="C8" s="16" t="s">
        <v>424</v>
      </c>
      <c r="D8" s="18"/>
      <c r="E8" s="17"/>
      <c r="F8" s="18"/>
      <c r="G8" s="8"/>
      <c r="I8" s="8"/>
      <c r="J8" s="8"/>
      <c r="K8" s="8"/>
      <c r="L8" s="7"/>
      <c r="M8" s="6">
        <v>7</v>
      </c>
      <c r="N8" s="6">
        <v>6</v>
      </c>
      <c r="O8" s="90" t="s">
        <v>454</v>
      </c>
      <c r="P8" s="7"/>
      <c r="Q8" s="7"/>
      <c r="R8" s="7"/>
      <c r="S8" s="7"/>
      <c r="T8" s="7"/>
      <c r="U8" s="7"/>
      <c r="V8" s="7"/>
      <c r="W8" s="7"/>
      <c r="X8" s="7"/>
      <c r="Y8" s="7"/>
    </row>
    <row r="9" spans="1:26" x14ac:dyDescent="0.25">
      <c r="A9" s="9" t="s">
        <v>48</v>
      </c>
      <c r="C9" s="16" t="s">
        <v>425</v>
      </c>
      <c r="D9" s="19"/>
      <c r="E9" s="19"/>
      <c r="F9" s="19"/>
      <c r="I9" s="8"/>
      <c r="J9" s="8"/>
      <c r="K9" s="8"/>
      <c r="L9" s="7"/>
      <c r="M9" s="6">
        <v>8</v>
      </c>
      <c r="N9" s="6">
        <v>7</v>
      </c>
      <c r="O9" s="90" t="s">
        <v>443</v>
      </c>
      <c r="P9" s="7"/>
      <c r="Q9" s="7"/>
      <c r="R9" s="7"/>
      <c r="S9" s="7"/>
      <c r="T9" s="7"/>
      <c r="U9" s="7"/>
      <c r="V9" s="7"/>
      <c r="W9" s="7"/>
      <c r="X9" s="7"/>
      <c r="Y9" s="7"/>
      <c r="Z9" s="7"/>
    </row>
    <row r="10" spans="1:26" x14ac:dyDescent="0.25">
      <c r="A10" s="9" t="s">
        <v>251</v>
      </c>
      <c r="C10" s="16" t="s">
        <v>426</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427</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66</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412</v>
      </c>
      <c r="B16" s="130" t="s">
        <v>413</v>
      </c>
      <c r="C16" s="131" t="s">
        <v>414</v>
      </c>
      <c r="D16" s="8"/>
      <c r="E16" s="8"/>
      <c r="F16" s="8"/>
      <c r="G16" s="8"/>
      <c r="L16" s="7"/>
      <c r="N16" s="6">
        <v>14</v>
      </c>
      <c r="O16" s="7"/>
      <c r="P16" s="7"/>
      <c r="Q16" s="7"/>
      <c r="R16" s="7"/>
      <c r="S16" s="7"/>
      <c r="T16" s="7"/>
      <c r="U16" s="7"/>
      <c r="V16" s="7"/>
      <c r="W16" s="7"/>
      <c r="X16" s="7"/>
      <c r="Y16" s="7"/>
      <c r="Z16" s="7"/>
    </row>
    <row r="17" spans="1:26" x14ac:dyDescent="0.25">
      <c r="A17" s="132" t="s">
        <v>37</v>
      </c>
      <c r="B17" s="133" t="s">
        <v>170</v>
      </c>
      <c r="C17" s="134" t="s">
        <v>352</v>
      </c>
      <c r="I17" s="8"/>
      <c r="J17" s="8"/>
      <c r="K17" s="8"/>
      <c r="L17" s="7"/>
      <c r="N17" s="6">
        <v>15</v>
      </c>
      <c r="O17" s="7"/>
      <c r="P17" s="7"/>
      <c r="Q17" s="7"/>
      <c r="R17" s="7"/>
      <c r="S17" s="7"/>
      <c r="T17" s="7"/>
      <c r="U17" s="7"/>
      <c r="V17" s="7"/>
      <c r="W17" s="7"/>
      <c r="X17" s="7"/>
      <c r="Y17" s="7"/>
    </row>
    <row r="18" spans="1:26" x14ac:dyDescent="0.25">
      <c r="A18" s="135" t="s">
        <v>50</v>
      </c>
      <c r="B18" s="136" t="s">
        <v>171</v>
      </c>
      <c r="C18" s="137" t="s">
        <v>353</v>
      </c>
      <c r="K18" s="7"/>
      <c r="L18" s="7"/>
      <c r="M18" s="7"/>
      <c r="N18" s="7"/>
      <c r="O18" s="7"/>
      <c r="P18" s="7"/>
      <c r="Q18" s="7"/>
      <c r="R18" s="7"/>
      <c r="S18" s="7"/>
      <c r="T18" s="7"/>
      <c r="U18" s="7"/>
      <c r="V18" s="7"/>
      <c r="W18" s="7"/>
      <c r="X18" s="7"/>
    </row>
    <row r="19" spans="1:26" x14ac:dyDescent="0.25">
      <c r="A19" s="132" t="s">
        <v>54</v>
      </c>
      <c r="B19" s="133" t="s">
        <v>172</v>
      </c>
      <c r="C19" s="134" t="s">
        <v>354</v>
      </c>
      <c r="K19" s="7"/>
      <c r="L19" s="7"/>
      <c r="M19" s="7"/>
      <c r="N19" s="7"/>
      <c r="O19" s="7"/>
      <c r="P19" s="7"/>
      <c r="Q19" s="7"/>
      <c r="R19" s="7"/>
      <c r="S19" s="7"/>
      <c r="T19" s="7"/>
      <c r="U19" s="7"/>
      <c r="V19" s="7"/>
      <c r="W19" s="7"/>
    </row>
    <row r="20" spans="1:26" x14ac:dyDescent="0.25">
      <c r="A20" s="135" t="s">
        <v>55</v>
      </c>
      <c r="B20" s="136" t="s">
        <v>173</v>
      </c>
      <c r="C20" s="137" t="s">
        <v>355</v>
      </c>
      <c r="K20" s="7"/>
      <c r="L20" s="7"/>
      <c r="M20" s="7"/>
      <c r="N20" s="7"/>
      <c r="O20" s="7"/>
      <c r="P20" s="7"/>
      <c r="Q20" s="7"/>
      <c r="R20" s="7"/>
      <c r="S20" s="7"/>
      <c r="T20" s="7"/>
      <c r="U20" s="7"/>
      <c r="V20" s="7"/>
      <c r="W20" s="7"/>
    </row>
    <row r="21" spans="1:26" x14ac:dyDescent="0.25">
      <c r="A21" s="132" t="s">
        <v>56</v>
      </c>
      <c r="B21" s="133" t="s">
        <v>174</v>
      </c>
      <c r="C21" s="134" t="s">
        <v>356</v>
      </c>
      <c r="I21" s="9"/>
      <c r="K21" s="7"/>
      <c r="L21" s="7"/>
      <c r="M21" s="7"/>
      <c r="N21" s="7"/>
      <c r="O21" s="7"/>
      <c r="P21" s="7"/>
      <c r="Q21" s="7"/>
      <c r="R21" s="7"/>
      <c r="S21" s="7"/>
      <c r="T21" s="7"/>
      <c r="U21" s="7"/>
      <c r="V21" s="7"/>
      <c r="W21" s="7"/>
    </row>
    <row r="22" spans="1:26" x14ac:dyDescent="0.25">
      <c r="A22" s="135" t="s">
        <v>57</v>
      </c>
      <c r="B22" s="136" t="s">
        <v>175</v>
      </c>
      <c r="C22" s="137" t="s">
        <v>357</v>
      </c>
      <c r="E22" s="9"/>
      <c r="I22" s="9"/>
      <c r="K22" s="7"/>
      <c r="L22" s="7"/>
      <c r="M22" s="7"/>
      <c r="N22" s="7"/>
      <c r="O22" s="7"/>
      <c r="P22" s="7"/>
      <c r="Q22" s="7"/>
      <c r="R22" s="7"/>
      <c r="S22" s="7"/>
      <c r="T22" s="7"/>
      <c r="U22" s="7"/>
      <c r="V22" s="7"/>
      <c r="W22" s="7"/>
      <c r="X22" s="7"/>
    </row>
    <row r="23" spans="1:26" x14ac:dyDescent="0.25">
      <c r="A23" s="132" t="s">
        <v>60</v>
      </c>
      <c r="B23" s="133" t="s">
        <v>176</v>
      </c>
      <c r="C23" s="134" t="s">
        <v>358</v>
      </c>
      <c r="E23" s="9"/>
      <c r="F23" s="9"/>
      <c r="I23" s="9"/>
      <c r="J23" s="9"/>
      <c r="K23" s="7"/>
      <c r="L23" s="7"/>
      <c r="M23" s="7"/>
      <c r="N23" s="7"/>
      <c r="O23" s="7"/>
      <c r="P23" s="7"/>
      <c r="Q23" s="7"/>
      <c r="R23" s="7"/>
      <c r="S23" s="7"/>
      <c r="T23" s="7"/>
      <c r="U23" s="7"/>
      <c r="V23" s="7"/>
      <c r="W23" s="7"/>
      <c r="X23" s="7"/>
      <c r="Y23" s="7"/>
    </row>
    <row r="24" spans="1:26" x14ac:dyDescent="0.25">
      <c r="A24" s="135" t="s">
        <v>61</v>
      </c>
      <c r="B24" s="136" t="s">
        <v>177</v>
      </c>
      <c r="C24" s="137" t="s">
        <v>359</v>
      </c>
      <c r="D24" s="9"/>
      <c r="E24" s="9"/>
      <c r="F24" s="9"/>
      <c r="G24" s="9"/>
      <c r="I24" s="9"/>
      <c r="J24" s="9"/>
      <c r="K24" s="7"/>
      <c r="L24" s="7"/>
      <c r="M24" s="7"/>
      <c r="N24" s="7"/>
      <c r="O24" s="7"/>
      <c r="P24" s="7"/>
      <c r="Q24" s="7"/>
      <c r="R24" s="7"/>
      <c r="S24" s="7"/>
      <c r="T24" s="7"/>
      <c r="U24" s="7"/>
      <c r="V24" s="7"/>
      <c r="W24" s="7"/>
      <c r="X24" s="7"/>
      <c r="Y24" s="7"/>
    </row>
    <row r="25" spans="1:26" x14ac:dyDescent="0.25">
      <c r="A25" s="132" t="s">
        <v>62</v>
      </c>
      <c r="B25" s="133" t="s">
        <v>178</v>
      </c>
      <c r="C25" s="134" t="s">
        <v>360</v>
      </c>
      <c r="D25" s="7"/>
      <c r="F25" s="7"/>
      <c r="G25" s="7"/>
      <c r="J25" s="7"/>
      <c r="K25" s="7"/>
      <c r="L25" s="7"/>
      <c r="M25" s="7"/>
      <c r="N25" s="7"/>
      <c r="O25" s="7"/>
      <c r="P25" s="7"/>
      <c r="Q25" s="7"/>
      <c r="R25" s="7"/>
      <c r="S25" s="7"/>
      <c r="T25" s="7"/>
      <c r="U25" s="7"/>
      <c r="V25" s="7"/>
      <c r="W25" s="7"/>
      <c r="X25" s="7"/>
      <c r="Y25" s="7"/>
    </row>
    <row r="26" spans="1:26" x14ac:dyDescent="0.25">
      <c r="A26" s="135" t="s">
        <v>63</v>
      </c>
      <c r="B26" s="136" t="s">
        <v>179</v>
      </c>
      <c r="C26" s="137" t="s">
        <v>361</v>
      </c>
      <c r="D26" s="7"/>
      <c r="F26" s="7"/>
      <c r="G26" s="7"/>
      <c r="J26" s="7"/>
      <c r="K26" s="7"/>
      <c r="L26" s="7"/>
      <c r="M26" s="7"/>
      <c r="N26" s="7"/>
      <c r="O26" s="7"/>
      <c r="P26" s="7"/>
      <c r="Q26" s="7"/>
      <c r="R26" s="7"/>
      <c r="S26" s="7"/>
      <c r="T26" s="7"/>
      <c r="U26" s="7"/>
      <c r="V26" s="7"/>
      <c r="W26" s="7"/>
      <c r="X26" s="7"/>
      <c r="Y26" s="7"/>
    </row>
    <row r="27" spans="1:26" x14ac:dyDescent="0.25">
      <c r="A27" s="132" t="s">
        <v>64</v>
      </c>
      <c r="B27" s="133" t="s">
        <v>180</v>
      </c>
      <c r="C27" s="134" t="s">
        <v>362</v>
      </c>
      <c r="D27" s="7"/>
      <c r="F27" s="7"/>
      <c r="G27" s="7"/>
      <c r="J27" s="7"/>
      <c r="K27" s="7"/>
      <c r="L27" s="7"/>
      <c r="M27" s="7"/>
      <c r="N27" s="7"/>
      <c r="O27" s="7"/>
      <c r="P27" s="7"/>
      <c r="Q27" s="7"/>
      <c r="R27" s="7"/>
      <c r="S27" s="7"/>
      <c r="T27" s="7"/>
      <c r="U27" s="7"/>
      <c r="V27" s="7"/>
      <c r="W27" s="7"/>
      <c r="X27" s="7"/>
      <c r="Y27" s="7"/>
    </row>
    <row r="28" spans="1:26" x14ac:dyDescent="0.25">
      <c r="A28" s="135" t="s">
        <v>65</v>
      </c>
      <c r="B28" s="136" t="s">
        <v>181</v>
      </c>
      <c r="C28" s="137" t="s">
        <v>363</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67</v>
      </c>
      <c r="B29" s="133" t="s">
        <v>182</v>
      </c>
      <c r="C29" s="134" t="s">
        <v>364</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68</v>
      </c>
      <c r="B30" s="136" t="s">
        <v>183</v>
      </c>
      <c r="C30" s="137" t="s">
        <v>365</v>
      </c>
      <c r="D30" s="7"/>
      <c r="E30" s="7"/>
      <c r="F30" s="7"/>
      <c r="G30" s="7"/>
      <c r="I30" s="7"/>
      <c r="J30" s="7"/>
      <c r="K30" s="7"/>
      <c r="L30" s="7"/>
      <c r="M30" s="7"/>
      <c r="N30" s="7"/>
      <c r="O30" s="7"/>
      <c r="P30" s="7"/>
      <c r="Q30" s="7"/>
      <c r="R30" s="7"/>
      <c r="S30" s="7"/>
      <c r="T30" s="7"/>
      <c r="U30" s="7"/>
      <c r="V30" s="7"/>
      <c r="W30" s="7"/>
      <c r="X30" s="7"/>
      <c r="Y30" s="7"/>
      <c r="Z30" s="7"/>
    </row>
    <row r="31" spans="1:26" x14ac:dyDescent="0.25">
      <c r="A31" s="132" t="s">
        <v>69</v>
      </c>
      <c r="B31" s="133" t="s">
        <v>184</v>
      </c>
      <c r="C31" s="134" t="s">
        <v>366</v>
      </c>
      <c r="D31" s="7"/>
      <c r="E31" s="7"/>
      <c r="F31" s="7"/>
      <c r="G31" s="7"/>
      <c r="I31" s="7"/>
      <c r="J31" s="7"/>
      <c r="K31" s="7"/>
      <c r="L31" s="7"/>
      <c r="M31" s="7"/>
      <c r="N31" s="7"/>
      <c r="O31" s="7"/>
      <c r="P31" s="7"/>
      <c r="Q31" s="7"/>
      <c r="R31" s="7"/>
      <c r="S31" s="7"/>
      <c r="T31" s="7"/>
      <c r="U31" s="7"/>
      <c r="V31" s="7"/>
      <c r="W31" s="7"/>
      <c r="X31" s="7"/>
      <c r="Y31" s="7"/>
      <c r="Z31" s="7"/>
    </row>
    <row r="32" spans="1:26" x14ac:dyDescent="0.25">
      <c r="A32" s="135" t="s">
        <v>73</v>
      </c>
      <c r="B32" s="136" t="s">
        <v>185</v>
      </c>
      <c r="C32" s="137" t="s">
        <v>367</v>
      </c>
      <c r="D32" s="7"/>
      <c r="E32" s="7"/>
      <c r="F32" s="7"/>
      <c r="G32" s="7"/>
      <c r="I32" s="7"/>
      <c r="J32" s="7"/>
      <c r="K32" s="7"/>
      <c r="L32" s="7"/>
      <c r="M32" s="7"/>
      <c r="N32" s="7"/>
      <c r="O32" s="7"/>
      <c r="P32" s="7"/>
      <c r="Q32" s="7"/>
      <c r="R32" s="7"/>
      <c r="S32" s="7"/>
      <c r="T32" s="7"/>
      <c r="U32" s="7"/>
      <c r="V32" s="7"/>
      <c r="W32" s="7"/>
      <c r="X32" s="7"/>
      <c r="Y32" s="7"/>
      <c r="Z32" s="7"/>
    </row>
    <row r="33" spans="1:26" x14ac:dyDescent="0.25">
      <c r="A33" s="132" t="s">
        <v>74</v>
      </c>
      <c r="B33" s="133" t="s">
        <v>186</v>
      </c>
      <c r="C33" s="134" t="s">
        <v>368</v>
      </c>
      <c r="D33" s="7"/>
      <c r="E33" s="7"/>
      <c r="F33" s="7"/>
      <c r="G33" s="7"/>
      <c r="I33" s="7"/>
      <c r="J33" s="7"/>
      <c r="K33" s="7"/>
      <c r="L33" s="7"/>
      <c r="M33" s="7"/>
      <c r="N33" s="7"/>
      <c r="O33" s="7"/>
      <c r="P33" s="7"/>
      <c r="Q33" s="7"/>
      <c r="R33" s="7"/>
      <c r="S33" s="7"/>
      <c r="T33" s="7"/>
      <c r="U33" s="7"/>
      <c r="V33" s="7"/>
      <c r="W33" s="7"/>
      <c r="X33" s="7"/>
      <c r="Y33" s="7"/>
      <c r="Z33" s="7"/>
    </row>
    <row r="34" spans="1:26" x14ac:dyDescent="0.25">
      <c r="A34" s="135" t="s">
        <v>75</v>
      </c>
      <c r="B34" s="136" t="s">
        <v>187</v>
      </c>
      <c r="C34" s="137" t="s">
        <v>369</v>
      </c>
      <c r="D34" s="7"/>
      <c r="E34" s="7"/>
      <c r="F34" s="7"/>
      <c r="G34" s="7"/>
      <c r="I34" s="7"/>
      <c r="J34" s="7"/>
      <c r="K34" s="7"/>
      <c r="L34" s="7"/>
      <c r="M34" s="7"/>
      <c r="N34" s="7"/>
      <c r="O34" s="7"/>
      <c r="P34" s="7"/>
      <c r="Q34" s="7"/>
      <c r="R34" s="7"/>
      <c r="S34" s="7"/>
      <c r="T34" s="7"/>
      <c r="U34" s="7"/>
      <c r="V34" s="7"/>
      <c r="W34" s="7"/>
      <c r="X34" s="7"/>
      <c r="Y34" s="7"/>
      <c r="Z34" s="7"/>
    </row>
    <row r="35" spans="1:26" x14ac:dyDescent="0.25">
      <c r="A35" s="132" t="s">
        <v>76</v>
      </c>
      <c r="B35" s="133" t="s">
        <v>188</v>
      </c>
      <c r="C35" s="134" t="s">
        <v>370</v>
      </c>
      <c r="D35" s="7"/>
      <c r="E35" s="7"/>
      <c r="F35" s="7"/>
      <c r="G35" s="7"/>
      <c r="I35" s="7"/>
      <c r="J35" s="7"/>
      <c r="K35" s="7"/>
      <c r="L35" s="7"/>
      <c r="M35" s="7"/>
      <c r="N35" s="7"/>
      <c r="O35" s="7"/>
      <c r="P35" s="7"/>
      <c r="Q35" s="7"/>
      <c r="R35" s="7"/>
      <c r="S35" s="7"/>
      <c r="T35" s="7"/>
      <c r="U35" s="7"/>
      <c r="V35" s="7"/>
      <c r="W35" s="7"/>
      <c r="X35" s="7"/>
      <c r="Y35" s="7"/>
      <c r="Z35" s="7"/>
    </row>
    <row r="36" spans="1:26" x14ac:dyDescent="0.25">
      <c r="A36" s="135" t="s">
        <v>77</v>
      </c>
      <c r="B36" s="136" t="s">
        <v>189</v>
      </c>
      <c r="C36" s="137" t="s">
        <v>371</v>
      </c>
      <c r="D36" s="7"/>
      <c r="E36" s="7"/>
      <c r="F36" s="7"/>
      <c r="G36" s="7"/>
      <c r="I36" s="7"/>
      <c r="J36" s="7"/>
      <c r="K36" s="7"/>
      <c r="L36" s="7"/>
      <c r="M36" s="7"/>
      <c r="N36" s="7"/>
      <c r="O36" s="7"/>
      <c r="P36" s="7"/>
      <c r="Q36" s="7"/>
      <c r="R36" s="7"/>
      <c r="S36" s="7"/>
      <c r="T36" s="7"/>
      <c r="U36" s="7"/>
      <c r="V36" s="7"/>
      <c r="W36" s="7"/>
      <c r="X36" s="7"/>
      <c r="Y36" s="7"/>
      <c r="Z36" s="7"/>
    </row>
    <row r="37" spans="1:26" x14ac:dyDescent="0.25">
      <c r="A37" s="132" t="s">
        <v>78</v>
      </c>
      <c r="B37" s="133" t="s">
        <v>190</v>
      </c>
      <c r="C37" s="134" t="s">
        <v>372</v>
      </c>
      <c r="D37" s="7"/>
      <c r="E37" s="7"/>
      <c r="F37" s="7"/>
      <c r="G37" s="7"/>
      <c r="I37" s="7"/>
      <c r="J37" s="7"/>
      <c r="K37" s="7"/>
      <c r="L37" s="7"/>
      <c r="M37" s="7"/>
      <c r="N37" s="7"/>
      <c r="O37" s="7"/>
      <c r="P37" s="7"/>
      <c r="Q37" s="7"/>
      <c r="R37" s="7"/>
      <c r="S37" s="7"/>
      <c r="T37" s="7"/>
      <c r="U37" s="7"/>
      <c r="V37" s="7"/>
      <c r="W37" s="7"/>
      <c r="X37" s="7"/>
      <c r="Y37" s="7"/>
      <c r="Z37" s="7"/>
    </row>
    <row r="38" spans="1:26" x14ac:dyDescent="0.25">
      <c r="A38" s="135" t="s">
        <v>79</v>
      </c>
      <c r="B38" s="136" t="s">
        <v>191</v>
      </c>
      <c r="C38" s="137" t="s">
        <v>373</v>
      </c>
      <c r="D38" s="7"/>
      <c r="E38" s="7"/>
      <c r="F38" s="7"/>
      <c r="G38" s="7"/>
      <c r="I38" s="7"/>
      <c r="J38" s="7"/>
      <c r="K38" s="7"/>
      <c r="L38" s="7"/>
      <c r="M38" s="7"/>
      <c r="N38" s="7"/>
      <c r="O38" s="7"/>
      <c r="P38" s="7"/>
      <c r="Q38" s="7"/>
      <c r="R38" s="7"/>
      <c r="S38" s="7"/>
      <c r="T38" s="7"/>
      <c r="U38" s="7"/>
      <c r="V38" s="7"/>
      <c r="W38" s="7"/>
      <c r="X38" s="7"/>
      <c r="Y38" s="7"/>
      <c r="Z38" s="7"/>
    </row>
    <row r="39" spans="1:26" x14ac:dyDescent="0.25">
      <c r="A39" s="132" t="s">
        <v>80</v>
      </c>
      <c r="B39" s="133" t="s">
        <v>192</v>
      </c>
      <c r="C39" s="134" t="s">
        <v>374</v>
      </c>
      <c r="D39" s="7"/>
      <c r="E39" s="7"/>
      <c r="F39" s="7"/>
      <c r="G39" s="7"/>
      <c r="I39" s="7"/>
      <c r="J39" s="7"/>
      <c r="K39" s="7"/>
      <c r="L39" s="7"/>
      <c r="M39" s="7"/>
      <c r="N39" s="7"/>
      <c r="O39" s="7"/>
      <c r="P39" s="7"/>
      <c r="Q39" s="7"/>
      <c r="R39" s="7"/>
      <c r="S39" s="7"/>
      <c r="T39" s="7"/>
      <c r="U39" s="7"/>
      <c r="V39" s="7"/>
      <c r="W39" s="7"/>
      <c r="X39" s="7"/>
      <c r="Y39" s="7"/>
      <c r="Z39" s="7"/>
    </row>
    <row r="40" spans="1:26" x14ac:dyDescent="0.25">
      <c r="A40" s="135" t="s">
        <v>81</v>
      </c>
      <c r="B40" s="136" t="s">
        <v>193</v>
      </c>
      <c r="C40" s="137" t="s">
        <v>375</v>
      </c>
      <c r="D40" s="7"/>
      <c r="E40" s="7"/>
      <c r="F40" s="7"/>
      <c r="G40" s="7"/>
      <c r="I40" s="7"/>
      <c r="J40" s="7"/>
      <c r="K40" s="7"/>
      <c r="L40" s="7"/>
      <c r="M40" s="7"/>
      <c r="N40" s="7"/>
      <c r="O40" s="7"/>
      <c r="P40" s="7"/>
      <c r="Q40" s="7"/>
      <c r="R40" s="7"/>
      <c r="S40" s="7"/>
      <c r="T40" s="7"/>
      <c r="U40" s="7"/>
      <c r="V40" s="7"/>
      <c r="W40" s="7"/>
      <c r="X40" s="7"/>
      <c r="Y40" s="7"/>
      <c r="Z40" s="7"/>
    </row>
    <row r="41" spans="1:26" x14ac:dyDescent="0.25">
      <c r="A41" s="132" t="s">
        <v>82</v>
      </c>
      <c r="B41" s="133" t="s">
        <v>194</v>
      </c>
      <c r="C41" s="134" t="s">
        <v>376</v>
      </c>
      <c r="D41" s="7"/>
      <c r="E41" s="7"/>
      <c r="F41" s="7"/>
      <c r="G41" s="7"/>
      <c r="I41" s="7"/>
      <c r="J41" s="7"/>
      <c r="K41" s="7"/>
      <c r="L41" s="7"/>
      <c r="M41" s="7"/>
      <c r="N41" s="7"/>
      <c r="O41" s="7"/>
      <c r="P41" s="7"/>
      <c r="Q41" s="7"/>
      <c r="R41" s="7"/>
      <c r="S41" s="7"/>
      <c r="T41" s="7"/>
      <c r="U41" s="7"/>
      <c r="V41" s="7"/>
      <c r="W41" s="7"/>
      <c r="X41" s="7"/>
      <c r="Y41" s="7"/>
      <c r="Z41" s="7"/>
    </row>
    <row r="42" spans="1:26" x14ac:dyDescent="0.25">
      <c r="A42" s="135" t="s">
        <v>83</v>
      </c>
      <c r="B42" s="136" t="s">
        <v>195</v>
      </c>
      <c r="C42" s="137" t="s">
        <v>377</v>
      </c>
      <c r="D42" s="7"/>
      <c r="E42" s="7"/>
      <c r="F42" s="7"/>
      <c r="G42" s="7"/>
      <c r="I42" s="7"/>
      <c r="J42" s="7"/>
      <c r="K42" s="7"/>
      <c r="L42" s="7"/>
      <c r="M42" s="7"/>
      <c r="N42" s="7"/>
      <c r="O42" s="7"/>
      <c r="P42" s="7"/>
      <c r="Q42" s="7"/>
      <c r="R42" s="7"/>
      <c r="S42" s="7"/>
      <c r="T42" s="7"/>
      <c r="U42" s="7"/>
      <c r="V42" s="7"/>
      <c r="W42" s="7"/>
      <c r="X42" s="7"/>
      <c r="Y42" s="7"/>
      <c r="Z42" s="7"/>
    </row>
    <row r="43" spans="1:26" x14ac:dyDescent="0.25">
      <c r="A43" s="132" t="s">
        <v>84</v>
      </c>
      <c r="B43" s="133" t="s">
        <v>196</v>
      </c>
      <c r="C43" s="134" t="s">
        <v>378</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85</v>
      </c>
      <c r="B44" s="136" t="s">
        <v>197</v>
      </c>
      <c r="C44" s="137" t="s">
        <v>379</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86</v>
      </c>
      <c r="B45" s="133" t="s">
        <v>198</v>
      </c>
      <c r="C45" s="134" t="s">
        <v>380</v>
      </c>
      <c r="D45" s="7"/>
      <c r="E45" s="7"/>
      <c r="F45" s="7"/>
      <c r="G45" s="7"/>
      <c r="I45" s="7"/>
      <c r="J45" s="7"/>
      <c r="K45" s="7"/>
      <c r="L45" s="7"/>
      <c r="M45" s="7"/>
      <c r="N45" s="7"/>
      <c r="O45" s="7"/>
      <c r="P45" s="7"/>
      <c r="Q45" s="7"/>
      <c r="R45" s="7"/>
      <c r="S45" s="7"/>
      <c r="T45" s="7"/>
      <c r="U45" s="7"/>
      <c r="V45" s="7"/>
      <c r="W45" s="7"/>
      <c r="X45" s="7"/>
      <c r="Y45" s="7"/>
      <c r="Z45" s="7"/>
    </row>
    <row r="46" spans="1:26" x14ac:dyDescent="0.25">
      <c r="A46" s="135" t="s">
        <v>87</v>
      </c>
      <c r="B46" s="136" t="s">
        <v>199</v>
      </c>
      <c r="C46" s="137" t="s">
        <v>381</v>
      </c>
      <c r="D46" s="7"/>
      <c r="E46" s="7"/>
      <c r="F46" s="7"/>
      <c r="G46" s="7"/>
      <c r="I46" s="7"/>
      <c r="J46" s="7"/>
      <c r="K46" s="7"/>
      <c r="L46" s="7"/>
      <c r="M46" s="7"/>
      <c r="N46" s="7"/>
      <c r="O46" s="7"/>
      <c r="P46" s="7"/>
      <c r="Q46" s="7"/>
      <c r="R46" s="7"/>
      <c r="S46" s="7"/>
      <c r="T46" s="7"/>
      <c r="U46" s="7"/>
      <c r="V46" s="7"/>
      <c r="W46" s="7"/>
      <c r="X46" s="7"/>
      <c r="Y46" s="7"/>
      <c r="Z46" s="7"/>
    </row>
    <row r="47" spans="1:26" x14ac:dyDescent="0.25">
      <c r="A47" s="132" t="s">
        <v>88</v>
      </c>
      <c r="B47" s="133" t="s">
        <v>200</v>
      </c>
      <c r="C47" s="134" t="s">
        <v>382</v>
      </c>
      <c r="D47" s="7"/>
      <c r="E47" s="7"/>
      <c r="F47" s="7"/>
      <c r="G47" s="7"/>
      <c r="I47" s="7"/>
      <c r="J47" s="7"/>
      <c r="K47" s="7"/>
      <c r="L47" s="7"/>
      <c r="M47" s="7"/>
      <c r="N47" s="7"/>
      <c r="O47" s="7"/>
      <c r="P47" s="7"/>
      <c r="Q47" s="7"/>
      <c r="R47" s="7"/>
      <c r="S47" s="7"/>
      <c r="T47" s="7"/>
      <c r="U47" s="7"/>
      <c r="V47" s="7"/>
      <c r="W47" s="7"/>
      <c r="X47" s="7"/>
      <c r="Y47" s="7"/>
      <c r="Z47" s="7"/>
    </row>
    <row r="48" spans="1:26" x14ac:dyDescent="0.25">
      <c r="A48" s="135" t="s">
        <v>89</v>
      </c>
      <c r="B48" s="136" t="s">
        <v>201</v>
      </c>
      <c r="C48" s="137" t="s">
        <v>383</v>
      </c>
      <c r="D48" s="7"/>
      <c r="E48" s="7"/>
      <c r="F48" s="7"/>
      <c r="G48" s="7"/>
      <c r="I48" s="7"/>
      <c r="J48" s="7"/>
      <c r="K48" s="7"/>
      <c r="L48" s="7"/>
      <c r="M48" s="7"/>
      <c r="N48" s="7"/>
      <c r="O48" s="7"/>
      <c r="P48" s="7"/>
      <c r="Q48" s="7"/>
      <c r="R48" s="7"/>
      <c r="S48" s="7"/>
      <c r="T48" s="7"/>
      <c r="U48" s="7"/>
      <c r="V48" s="7"/>
      <c r="W48" s="7"/>
      <c r="X48" s="7"/>
      <c r="Y48" s="7"/>
      <c r="Z48" s="7"/>
    </row>
    <row r="49" spans="1:26" x14ac:dyDescent="0.25">
      <c r="A49" s="132" t="s">
        <v>90</v>
      </c>
      <c r="B49" s="133" t="s">
        <v>202</v>
      </c>
      <c r="C49" s="134" t="s">
        <v>384</v>
      </c>
      <c r="D49" s="7"/>
      <c r="E49" s="7"/>
      <c r="F49" s="7"/>
      <c r="G49" s="7"/>
      <c r="I49" s="7"/>
      <c r="J49" s="7"/>
      <c r="K49" s="7"/>
      <c r="L49" s="7"/>
      <c r="M49" s="7"/>
      <c r="N49" s="7"/>
      <c r="O49" s="7"/>
      <c r="P49" s="7"/>
      <c r="Q49" s="7"/>
      <c r="R49" s="7"/>
      <c r="S49" s="7"/>
      <c r="T49" s="7"/>
      <c r="U49" s="7"/>
      <c r="V49" s="7"/>
      <c r="W49" s="7"/>
      <c r="X49" s="7"/>
      <c r="Y49" s="7"/>
      <c r="Z49" s="7"/>
    </row>
    <row r="50" spans="1:26" x14ac:dyDescent="0.25">
      <c r="A50" s="135" t="s">
        <v>91</v>
      </c>
      <c r="B50" s="136" t="s">
        <v>203</v>
      </c>
      <c r="C50" s="137" t="s">
        <v>385</v>
      </c>
      <c r="D50" s="7"/>
      <c r="E50" s="7"/>
      <c r="F50" s="7"/>
      <c r="G50" s="7"/>
      <c r="I50" s="7"/>
      <c r="J50" s="7"/>
      <c r="K50" s="7"/>
      <c r="L50" s="7"/>
      <c r="M50" s="7"/>
      <c r="N50" s="7"/>
      <c r="O50" s="7"/>
      <c r="P50" s="7"/>
      <c r="Q50" s="7"/>
      <c r="R50" s="7"/>
      <c r="S50" s="7"/>
      <c r="T50" s="7"/>
      <c r="U50" s="7"/>
      <c r="V50" s="7"/>
      <c r="W50" s="7"/>
      <c r="X50" s="7"/>
      <c r="Y50" s="7"/>
      <c r="Z50" s="7"/>
    </row>
    <row r="51" spans="1:26" x14ac:dyDescent="0.25">
      <c r="A51" s="132" t="s">
        <v>92</v>
      </c>
      <c r="B51" s="133" t="s">
        <v>204</v>
      </c>
      <c r="C51" s="134" t="s">
        <v>386</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94</v>
      </c>
      <c r="B52" s="136" t="s">
        <v>205</v>
      </c>
      <c r="C52" s="137" t="s">
        <v>387</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95</v>
      </c>
      <c r="B53" s="133" t="s">
        <v>206</v>
      </c>
      <c r="C53" s="134" t="s">
        <v>388</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96</v>
      </c>
      <c r="B54" s="136" t="s">
        <v>207</v>
      </c>
      <c r="C54" s="137" t="s">
        <v>389</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97</v>
      </c>
      <c r="B55" s="133" t="s">
        <v>208</v>
      </c>
      <c r="C55" s="134" t="s">
        <v>390</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98</v>
      </c>
      <c r="B56" s="136" t="s">
        <v>209</v>
      </c>
      <c r="C56" s="137" t="s">
        <v>391</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143</v>
      </c>
      <c r="B57" s="133" t="s">
        <v>210</v>
      </c>
      <c r="C57" s="134" t="s">
        <v>392</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144</v>
      </c>
      <c r="B58" s="136" t="s">
        <v>211</v>
      </c>
      <c r="C58" s="137" t="s">
        <v>393</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145</v>
      </c>
      <c r="B59" s="133" t="s">
        <v>212</v>
      </c>
      <c r="C59" s="134" t="s">
        <v>394</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146</v>
      </c>
      <c r="B60" s="136" t="s">
        <v>213</v>
      </c>
      <c r="C60" s="137" t="s">
        <v>395</v>
      </c>
      <c r="L60" s="7"/>
      <c r="M60" s="7"/>
      <c r="N60" s="7"/>
      <c r="O60" s="7"/>
      <c r="P60" s="7"/>
      <c r="Q60" s="7"/>
      <c r="R60" s="7"/>
      <c r="S60" s="7"/>
      <c r="T60" s="7"/>
      <c r="U60" s="7"/>
      <c r="V60" s="7"/>
      <c r="W60" s="7"/>
      <c r="X60" s="7"/>
      <c r="Y60" s="7"/>
      <c r="Z60" s="7"/>
    </row>
    <row r="61" spans="1:26" x14ac:dyDescent="0.25">
      <c r="A61" s="132" t="s">
        <v>147</v>
      </c>
      <c r="B61" s="133" t="s">
        <v>214</v>
      </c>
      <c r="C61" s="134" t="s">
        <v>396</v>
      </c>
      <c r="L61" s="7"/>
      <c r="M61" s="7"/>
      <c r="N61" s="7"/>
      <c r="O61" s="7"/>
      <c r="P61" s="7"/>
      <c r="Q61" s="7"/>
      <c r="R61" s="7"/>
      <c r="S61" s="7"/>
      <c r="T61" s="7"/>
      <c r="U61" s="7"/>
      <c r="V61" s="7"/>
      <c r="W61" s="7"/>
      <c r="X61" s="7"/>
      <c r="Y61" s="7"/>
      <c r="Z61" s="7"/>
    </row>
    <row r="62" spans="1:26" x14ac:dyDescent="0.25">
      <c r="A62" s="135" t="s">
        <v>148</v>
      </c>
      <c r="B62" s="136" t="s">
        <v>215</v>
      </c>
      <c r="C62" s="137" t="s">
        <v>397</v>
      </c>
      <c r="O62" s="7"/>
    </row>
    <row r="63" spans="1:26" x14ac:dyDescent="0.25">
      <c r="A63" s="132" t="s">
        <v>149</v>
      </c>
      <c r="B63" s="133" t="s">
        <v>216</v>
      </c>
      <c r="C63" s="134" t="s">
        <v>398</v>
      </c>
      <c r="O63" s="7"/>
    </row>
    <row r="64" spans="1:26" x14ac:dyDescent="0.25">
      <c r="A64" s="135" t="s">
        <v>150</v>
      </c>
      <c r="B64" s="136" t="s">
        <v>217</v>
      </c>
      <c r="C64" s="137" t="s">
        <v>399</v>
      </c>
      <c r="O64" s="7"/>
    </row>
    <row r="65" spans="1:15" x14ac:dyDescent="0.25">
      <c r="A65" s="132" t="s">
        <v>151</v>
      </c>
      <c r="B65" s="133" t="s">
        <v>218</v>
      </c>
      <c r="C65" s="134" t="s">
        <v>400</v>
      </c>
      <c r="O65" s="7"/>
    </row>
    <row r="66" spans="1:15" x14ac:dyDescent="0.25">
      <c r="A66" s="135" t="s">
        <v>152</v>
      </c>
      <c r="B66" s="136" t="s">
        <v>219</v>
      </c>
      <c r="C66" s="137" t="s">
        <v>401</v>
      </c>
      <c r="O66" s="7"/>
    </row>
    <row r="67" spans="1:15" x14ac:dyDescent="0.25">
      <c r="A67" s="132" t="s">
        <v>153</v>
      </c>
      <c r="B67" s="133" t="s">
        <v>220</v>
      </c>
      <c r="C67" s="134" t="s">
        <v>402</v>
      </c>
    </row>
    <row r="68" spans="1:15" x14ac:dyDescent="0.25">
      <c r="A68" s="135" t="s">
        <v>154</v>
      </c>
      <c r="B68" s="136" t="s">
        <v>221</v>
      </c>
      <c r="C68" s="137" t="s">
        <v>403</v>
      </c>
    </row>
    <row r="69" spans="1:15" x14ac:dyDescent="0.25">
      <c r="A69" s="132" t="s">
        <v>155</v>
      </c>
      <c r="B69" s="133" t="s">
        <v>222</v>
      </c>
      <c r="C69" s="134" t="s">
        <v>404</v>
      </c>
    </row>
    <row r="70" spans="1:15" x14ac:dyDescent="0.25">
      <c r="A70" s="135" t="s">
        <v>156</v>
      </c>
      <c r="B70" s="136" t="s">
        <v>223</v>
      </c>
      <c r="C70" s="137" t="s">
        <v>405</v>
      </c>
    </row>
    <row r="71" spans="1:15" x14ac:dyDescent="0.25">
      <c r="A71" s="132" t="s">
        <v>157</v>
      </c>
      <c r="B71" s="133" t="s">
        <v>224</v>
      </c>
      <c r="C71" s="134" t="s">
        <v>406</v>
      </c>
    </row>
    <row r="72" spans="1:15" x14ac:dyDescent="0.25">
      <c r="A72" s="135" t="s">
        <v>158</v>
      </c>
      <c r="B72" s="136" t="s">
        <v>225</v>
      </c>
      <c r="C72" s="137" t="s">
        <v>407</v>
      </c>
    </row>
    <row r="73" spans="1:15" x14ac:dyDescent="0.25">
      <c r="A73" s="132" t="s">
        <v>159</v>
      </c>
      <c r="B73" s="133" t="s">
        <v>226</v>
      </c>
      <c r="C73" s="134" t="s">
        <v>408</v>
      </c>
    </row>
    <row r="74" spans="1:15" x14ac:dyDescent="0.25">
      <c r="A74" s="135" t="s">
        <v>160</v>
      </c>
      <c r="B74" s="136" t="s">
        <v>227</v>
      </c>
      <c r="C74" s="137" t="s">
        <v>409</v>
      </c>
    </row>
    <row r="75" spans="1:15" x14ac:dyDescent="0.25">
      <c r="A75" s="132" t="s">
        <v>161</v>
      </c>
      <c r="B75" s="133" t="s">
        <v>228</v>
      </c>
      <c r="C75" s="134" t="s">
        <v>410</v>
      </c>
    </row>
    <row r="76" spans="1:15" x14ac:dyDescent="0.25">
      <c r="A76" s="138" t="s">
        <v>162</v>
      </c>
      <c r="B76" s="139" t="s">
        <v>229</v>
      </c>
      <c r="C76" s="140" t="s">
        <v>411</v>
      </c>
    </row>
    <row r="86" spans="1:2" x14ac:dyDescent="0.25">
      <c r="A86" s="6" t="s">
        <v>34</v>
      </c>
    </row>
    <row r="87" spans="1:2" x14ac:dyDescent="0.25">
      <c r="A87" s="6" t="s">
        <v>165</v>
      </c>
    </row>
    <row r="88" spans="1:2" x14ac:dyDescent="0.25">
      <c r="A88" s="6" t="s">
        <v>230</v>
      </c>
    </row>
    <row r="92" spans="1:2" x14ac:dyDescent="0.25">
      <c r="A92" s="6" t="s">
        <v>164</v>
      </c>
      <c r="B92" s="6" t="s">
        <v>231</v>
      </c>
    </row>
    <row r="93" spans="1:2" x14ac:dyDescent="0.25">
      <c r="A93" s="6" t="s">
        <v>232</v>
      </c>
      <c r="B93" s="6" t="s">
        <v>233</v>
      </c>
    </row>
    <row r="94" spans="1:2" x14ac:dyDescent="0.25">
      <c r="A94" s="6" t="s">
        <v>169</v>
      </c>
      <c r="B94" s="6" t="s">
        <v>234</v>
      </c>
    </row>
    <row r="95" spans="1:2" x14ac:dyDescent="0.25">
      <c r="A95" s="6" t="s">
        <v>235</v>
      </c>
      <c r="B95" s="6" t="s">
        <v>236</v>
      </c>
    </row>
    <row r="96" spans="1:2" x14ac:dyDescent="0.25">
      <c r="B96" s="6" t="s">
        <v>237</v>
      </c>
    </row>
    <row r="98" spans="2:2" x14ac:dyDescent="0.25">
      <c r="B98" s="6" t="s">
        <v>238</v>
      </c>
    </row>
    <row r="99" spans="2:2" x14ac:dyDescent="0.25">
      <c r="B99" s="6" t="s">
        <v>239</v>
      </c>
    </row>
    <row r="100" spans="2:2" x14ac:dyDescent="0.25">
      <c r="B100" s="6" t="s">
        <v>240</v>
      </c>
    </row>
    <row r="101" spans="2:2" x14ac:dyDescent="0.25">
      <c r="B101" s="6" t="s">
        <v>241</v>
      </c>
    </row>
    <row r="102" spans="2:2" x14ac:dyDescent="0.25">
      <c r="B102" s="6" t="s">
        <v>242</v>
      </c>
    </row>
    <row r="103" spans="2:2" x14ac:dyDescent="0.25">
      <c r="B103" s="6" t="s">
        <v>243</v>
      </c>
    </row>
    <row r="104" spans="2:2" x14ac:dyDescent="0.25">
      <c r="B104" s="6" t="s">
        <v>244</v>
      </c>
    </row>
    <row r="106" spans="2:2" x14ac:dyDescent="0.25">
      <c r="B106" s="6" t="s">
        <v>245</v>
      </c>
    </row>
    <row r="107" spans="2:2" x14ac:dyDescent="0.25">
      <c r="B107" s="6" t="s">
        <v>246</v>
      </c>
    </row>
    <row r="108" spans="2:2" x14ac:dyDescent="0.25">
      <c r="B108" s="6" t="s">
        <v>247</v>
      </c>
    </row>
    <row r="109" spans="2:2" x14ac:dyDescent="0.25">
      <c r="B109" s="6" t="s">
        <v>248</v>
      </c>
    </row>
    <row r="110" spans="2:2" x14ac:dyDescent="0.25">
      <c r="B110" s="6" t="s">
        <v>249</v>
      </c>
    </row>
    <row r="111" spans="2:2" x14ac:dyDescent="0.25">
      <c r="B111" s="6" t="s">
        <v>250</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2017-05-15T17:25:35Z</dcterms:modified>
</cp:coreProperties>
</file>